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12"/>
  <workbookPr defaultThemeVersion="124226"/>
  <mc:AlternateContent xmlns:mc="http://schemas.openxmlformats.org/markup-compatibility/2006">
    <mc:Choice Requires="x15">
      <x15ac:absPath xmlns:x15ac="http://schemas.microsoft.com/office/spreadsheetml/2010/11/ac" url="S:\HOUSING\1- HOPWA Program\Reporting\CAPER\COT\2023 COT CAPER 7.1.2022 to 6.30.2023\"/>
    </mc:Choice>
  </mc:AlternateContent>
  <xr:revisionPtr revIDLastSave="2" documentId="13_ncr:1_{32AF7E9D-C9C1-4967-AC92-AB156B61D4EC}" xr6:coauthVersionLast="47" xr6:coauthVersionMax="47" xr10:uidLastSave="{FCCEEF4C-8623-41A0-A05A-55800FD90F58}"/>
  <workbookProtection workbookAlgorithmName="SHA-512" workbookHashValue="oOeu+XgiOwhJ6qVZ15AKb3W1FbbzFc6Xgv0FRE8W+iOhq/mOuYydxgy6I0SqKpXt+DG1MWzYNsYm8OzNk1meXA==" workbookSaltValue="ylS0Dt+uDtcgAa6/5oS4YA==" workbookSpinCount="100000" lockStructure="1"/>
  <bookViews>
    <workbookView xWindow="0" yWindow="0" windowWidth="28800" windowHeight="12105" tabRatio="748" firstSheet="7" activeTab="5" xr2:uid="{00000000-000D-0000-FFFF-FFFF00000000}"/>
  </bookViews>
  <sheets>
    <sheet name="Performance Report Cover" sheetId="32" r:id="rId1"/>
    <sheet name="Instructions " sheetId="29" r:id="rId2"/>
    <sheet name="Identification" sheetId="30" r:id="rId3"/>
    <sheet name="HOPWA Provider" sheetId="3" r:id="rId4"/>
    <sheet name="CONTACT" sheetId="27" r:id="rId5"/>
    <sheet name="DEM &amp; Prior Living" sheetId="33" r:id="rId6"/>
    <sheet name="Leveraging" sheetId="34" r:id="rId7"/>
    <sheet name="TBRA" sheetId="6" r:id="rId8"/>
    <sheet name="P-FBH" sheetId="9" r:id="rId9"/>
    <sheet name="ST-TFBH" sheetId="25" r:id="rId10"/>
    <sheet name="STRMU" sheetId="7" r:id="rId11"/>
    <sheet name="PHP" sheetId="8" r:id="rId12"/>
    <sheet name="Housing Info" sheetId="23" r:id="rId13"/>
    <sheet name="Supp Svcs" sheetId="12" r:id="rId14"/>
    <sheet name="Other Competitive Activity" sheetId="26" r:id="rId15"/>
    <sheet name="ATC &amp; Totals" sheetId="35" r:id="rId16"/>
    <sheet name="CAP DEV" sheetId="17" r:id="rId17"/>
    <sheet name="VAWA" sheetId="16" r:id="rId18"/>
    <sheet name="TOTS" sheetId="28" state="hidden" r:id="rId19"/>
  </sheets>
  <definedNames>
    <definedName name="_xlnm._FilterDatabase" localSheetId="15" hidden="1">'ATC &amp; Totals'!$A$9:$B$9</definedName>
    <definedName name="_xlnm._FilterDatabase" localSheetId="16" hidden="1">'CAP DEV'!$A$2:$BI$2</definedName>
    <definedName name="_xlnm._FilterDatabase" localSheetId="4" hidden="1">CONTACT!$A$2:$B$2</definedName>
    <definedName name="_xlnm._FilterDatabase" localSheetId="3" hidden="1">'HOPWA Provider'!$A$2:$B$2</definedName>
    <definedName name="_xlnm._FilterDatabase" localSheetId="6" hidden="1">Leveraging!$A$2:$B$2</definedName>
    <definedName name="_xlnm._FilterDatabase" localSheetId="8" hidden="1">'P-FBH'!$A$2:$BI$71</definedName>
    <definedName name="_xlnm._FilterDatabase" localSheetId="11" hidden="1">PHP!$A$2:$B$2</definedName>
    <definedName name="_xlnm._FilterDatabase" localSheetId="10" hidden="1">STRMU!$A$2:$B$61</definedName>
    <definedName name="_xlnm._FilterDatabase" localSheetId="9" hidden="1">'ST-TFBH'!$A$2:$BI$2</definedName>
    <definedName name="_xlnm._FilterDatabase" localSheetId="13" hidden="1">'Supp Svcs'!$A$2:$C$2</definedName>
    <definedName name="_xlnm._FilterDatabase" localSheetId="7" hidden="1">TBRA!$A$2:$B$72</definedName>
    <definedName name="_xlnm._FilterDatabase" localSheetId="17" hidden="1">VAWA!$A$2:$B$2</definedName>
    <definedName name="ATC">'ATC &amp; Totals'!$B$20</definedName>
    <definedName name="BEN_TOT">'DEM &amp; Prior Living'!$AA$26</definedName>
    <definedName name="CD_TOT">'CAP DEV'!$B$29</definedName>
    <definedName name="DEM_TOT">'DEM &amp; Prior Living'!$AA$28</definedName>
    <definedName name="HI_TOT">'Housing Info'!$B$4</definedName>
    <definedName name="IND_TOT">'DEM &amp; Prior Living'!$AA$14</definedName>
    <definedName name="LEV_TOT">Leveraging!$B$36</definedName>
    <definedName name="OCA_TOT">'Other Competitive Activity'!$B$3</definedName>
    <definedName name="PFBH_TOT">'P-FBH'!$BJ$72</definedName>
    <definedName name="PHP_TOT">PHP!$B$4</definedName>
    <definedName name="_xlnm.Print_Area" localSheetId="5">'DEM &amp; Prior Living'!$A$2:$I$13</definedName>
    <definedName name="PROV_TOT">'HOPWA Provider'!$B$31</definedName>
    <definedName name="SS_TAB_TOTS">'Supp Svcs'!$B$22</definedName>
    <definedName name="SS_TOT">'Supp Svcs'!$B$20</definedName>
    <definedName name="STRMU_TOT">STRMU!$B$8</definedName>
    <definedName name="STTFBH_TOT">'ST-TFBH'!$BJ$72</definedName>
    <definedName name="TBRA_TOT">TBRA!$B$10</definedName>
    <definedName name="VW_TOT">VAWA!$B$8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7" l="1"/>
  <c r="B12" i="7"/>
  <c r="B13" i="7"/>
  <c r="B41" i="9" l="1"/>
  <c r="B22" i="12"/>
  <c r="B11" i="28" l="1"/>
  <c r="B36" i="34"/>
  <c r="B31" i="34"/>
  <c r="B28" i="34"/>
  <c r="B72" i="25"/>
  <c r="C72" i="25"/>
  <c r="D72" i="25"/>
  <c r="E72" i="25"/>
  <c r="F72" i="25"/>
  <c r="G72" i="25"/>
  <c r="H72" i="25"/>
  <c r="I72" i="25"/>
  <c r="J72" i="25"/>
  <c r="K72" i="25"/>
  <c r="L72" i="25"/>
  <c r="M72" i="25"/>
  <c r="N72" i="25"/>
  <c r="O72" i="25"/>
  <c r="P72" i="25"/>
  <c r="Q72" i="25"/>
  <c r="R72" i="25"/>
  <c r="S72" i="25"/>
  <c r="T72" i="25"/>
  <c r="U72" i="25"/>
  <c r="V72" i="25"/>
  <c r="W72" i="25"/>
  <c r="X72" i="25"/>
  <c r="Y72" i="25"/>
  <c r="Z72" i="25"/>
  <c r="AA72" i="25"/>
  <c r="AB72" i="25"/>
  <c r="AC72" i="25"/>
  <c r="AD72" i="25"/>
  <c r="AE72" i="25"/>
  <c r="AF72" i="25"/>
  <c r="AG72" i="25"/>
  <c r="AH72" i="25"/>
  <c r="AI72" i="25"/>
  <c r="AJ72" i="25"/>
  <c r="AK72" i="25"/>
  <c r="AL72" i="25"/>
  <c r="AM72" i="25"/>
  <c r="AN72" i="25"/>
  <c r="AO72" i="25"/>
  <c r="AP72" i="25"/>
  <c r="AQ72" i="25"/>
  <c r="AR72" i="25"/>
  <c r="AS72" i="25"/>
  <c r="AT72" i="25"/>
  <c r="AU72" i="25"/>
  <c r="AV72" i="25"/>
  <c r="AW72" i="25"/>
  <c r="AX72" i="25"/>
  <c r="AY72" i="25"/>
  <c r="AZ72" i="25"/>
  <c r="BA72" i="25"/>
  <c r="BB72" i="25"/>
  <c r="BC72" i="25"/>
  <c r="BD72" i="25"/>
  <c r="BE72" i="25"/>
  <c r="BF72" i="25"/>
  <c r="BG72" i="25"/>
  <c r="BH72" i="25"/>
  <c r="BI72" i="25"/>
  <c r="B72" i="9"/>
  <c r="C72" i="9"/>
  <c r="D72" i="9"/>
  <c r="E72" i="9"/>
  <c r="F72" i="9"/>
  <c r="G72" i="9"/>
  <c r="H72" i="9"/>
  <c r="I72" i="9"/>
  <c r="J72" i="9"/>
  <c r="K72" i="9"/>
  <c r="L72" i="9"/>
  <c r="M72" i="9"/>
  <c r="N72" i="9"/>
  <c r="O72" i="9"/>
  <c r="P72" i="9"/>
  <c r="Q72" i="9"/>
  <c r="R72" i="9"/>
  <c r="S72" i="9"/>
  <c r="T72" i="9"/>
  <c r="U72" i="9"/>
  <c r="V72" i="9"/>
  <c r="W72" i="9"/>
  <c r="X72" i="9"/>
  <c r="Y72" i="9"/>
  <c r="Z72" i="9"/>
  <c r="AA72" i="9"/>
  <c r="AB72" i="9"/>
  <c r="AC72" i="9"/>
  <c r="AD72" i="9"/>
  <c r="AE72" i="9"/>
  <c r="AF72" i="9"/>
  <c r="AG72" i="9"/>
  <c r="AH72" i="9"/>
  <c r="AI72" i="9"/>
  <c r="AJ72" i="9"/>
  <c r="AK72" i="9"/>
  <c r="AL72" i="9"/>
  <c r="AM72" i="9"/>
  <c r="AN72" i="9"/>
  <c r="AO72" i="9"/>
  <c r="AP72" i="9"/>
  <c r="AQ72" i="9"/>
  <c r="AR72" i="9"/>
  <c r="AS72" i="9"/>
  <c r="AT72" i="9"/>
  <c r="AU72" i="9"/>
  <c r="AV72" i="9"/>
  <c r="AW72" i="9"/>
  <c r="AX72" i="9"/>
  <c r="AY72" i="9"/>
  <c r="AZ72" i="9"/>
  <c r="BA72" i="9"/>
  <c r="BB72" i="9"/>
  <c r="BC72" i="9"/>
  <c r="BD72" i="9"/>
  <c r="BE72" i="9"/>
  <c r="BF72" i="9"/>
  <c r="BG72" i="9"/>
  <c r="BH72" i="9"/>
  <c r="BI72" i="9"/>
  <c r="B31" i="6" l="1"/>
  <c r="B49" i="33"/>
  <c r="B10" i="6"/>
  <c r="B2" i="35" s="1"/>
  <c r="B11" i="6"/>
  <c r="B47" i="6"/>
  <c r="B8" i="7"/>
  <c r="B20" i="7" l="1"/>
  <c r="B41" i="6" l="1"/>
  <c r="C11" i="17"/>
  <c r="C16" i="17" s="1"/>
  <c r="C29" i="17" s="1"/>
  <c r="D11" i="17"/>
  <c r="D16" i="17" s="1"/>
  <c r="D29" i="17" s="1"/>
  <c r="E11" i="17"/>
  <c r="E16" i="17" s="1"/>
  <c r="E29" i="17" s="1"/>
  <c r="F11" i="17"/>
  <c r="F16" i="17" s="1"/>
  <c r="F29" i="17" s="1"/>
  <c r="G11" i="17"/>
  <c r="G16" i="17" s="1"/>
  <c r="G29" i="17" s="1"/>
  <c r="H11" i="17"/>
  <c r="H16" i="17" s="1"/>
  <c r="H29" i="17" s="1"/>
  <c r="I11" i="17"/>
  <c r="I16" i="17" s="1"/>
  <c r="I29" i="17" s="1"/>
  <c r="J11" i="17"/>
  <c r="J16" i="17" s="1"/>
  <c r="J29" i="17" s="1"/>
  <c r="K11" i="17"/>
  <c r="K16" i="17" s="1"/>
  <c r="K29" i="17" s="1"/>
  <c r="L11" i="17"/>
  <c r="L16" i="17" s="1"/>
  <c r="L29" i="17" s="1"/>
  <c r="M11" i="17"/>
  <c r="M16" i="17" s="1"/>
  <c r="M29" i="17" s="1"/>
  <c r="N11" i="17"/>
  <c r="N16" i="17" s="1"/>
  <c r="N29" i="17" s="1"/>
  <c r="O11" i="17"/>
  <c r="O16" i="17" s="1"/>
  <c r="O29" i="17" s="1"/>
  <c r="P11" i="17"/>
  <c r="P16" i="17" s="1"/>
  <c r="P29" i="17" s="1"/>
  <c r="Q11" i="17"/>
  <c r="Q16" i="17" s="1"/>
  <c r="Q29" i="17" s="1"/>
  <c r="R11" i="17"/>
  <c r="R16" i="17" s="1"/>
  <c r="R29" i="17" s="1"/>
  <c r="S11" i="17"/>
  <c r="S16" i="17" s="1"/>
  <c r="S29" i="17" s="1"/>
  <c r="T11" i="17"/>
  <c r="T16" i="17" s="1"/>
  <c r="T29" i="17" s="1"/>
  <c r="U11" i="17"/>
  <c r="U16" i="17" s="1"/>
  <c r="U29" i="17" s="1"/>
  <c r="V11" i="17"/>
  <c r="V16" i="17" s="1"/>
  <c r="V29" i="17" s="1"/>
  <c r="W11" i="17"/>
  <c r="W16" i="17" s="1"/>
  <c r="W29" i="17" s="1"/>
  <c r="X11" i="17"/>
  <c r="X16" i="17" s="1"/>
  <c r="X29" i="17" s="1"/>
  <c r="Y11" i="17"/>
  <c r="Y16" i="17" s="1"/>
  <c r="Y29" i="17" s="1"/>
  <c r="Z11" i="17"/>
  <c r="Z16" i="17" s="1"/>
  <c r="Z29" i="17" s="1"/>
  <c r="AA11" i="17"/>
  <c r="AA16" i="17" s="1"/>
  <c r="AA29" i="17" s="1"/>
  <c r="AB11" i="17"/>
  <c r="AB16" i="17" s="1"/>
  <c r="AB29" i="17" s="1"/>
  <c r="AC11" i="17"/>
  <c r="AC16" i="17" s="1"/>
  <c r="AC29" i="17" s="1"/>
  <c r="AD11" i="17"/>
  <c r="AD16" i="17" s="1"/>
  <c r="AD29" i="17" s="1"/>
  <c r="AE11" i="17"/>
  <c r="AE16" i="17" s="1"/>
  <c r="AE29" i="17" s="1"/>
  <c r="AF11" i="17"/>
  <c r="AF16" i="17" s="1"/>
  <c r="AF29" i="17" s="1"/>
  <c r="AG11" i="17"/>
  <c r="AG16" i="17" s="1"/>
  <c r="AG29" i="17" s="1"/>
  <c r="AH11" i="17"/>
  <c r="AH16" i="17" s="1"/>
  <c r="AH29" i="17" s="1"/>
  <c r="AI11" i="17"/>
  <c r="AI16" i="17" s="1"/>
  <c r="AI29" i="17" s="1"/>
  <c r="AJ11" i="17"/>
  <c r="AJ16" i="17" s="1"/>
  <c r="AJ29" i="17" s="1"/>
  <c r="AK11" i="17"/>
  <c r="AK16" i="17" s="1"/>
  <c r="AK29" i="17" s="1"/>
  <c r="AL11" i="17"/>
  <c r="AL16" i="17" s="1"/>
  <c r="AL29" i="17" s="1"/>
  <c r="AM11" i="17"/>
  <c r="AM16" i="17" s="1"/>
  <c r="AM29" i="17" s="1"/>
  <c r="AN11" i="17"/>
  <c r="AN16" i="17" s="1"/>
  <c r="AN29" i="17" s="1"/>
  <c r="AO11" i="17"/>
  <c r="AO16" i="17" s="1"/>
  <c r="AO29" i="17" s="1"/>
  <c r="AP11" i="17"/>
  <c r="AP16" i="17" s="1"/>
  <c r="AP29" i="17" s="1"/>
  <c r="AQ11" i="17"/>
  <c r="AQ16" i="17" s="1"/>
  <c r="AQ29" i="17" s="1"/>
  <c r="AR11" i="17"/>
  <c r="AR16" i="17" s="1"/>
  <c r="AR29" i="17" s="1"/>
  <c r="AS11" i="17"/>
  <c r="AS16" i="17" s="1"/>
  <c r="AS29" i="17" s="1"/>
  <c r="AT11" i="17"/>
  <c r="AT16" i="17" s="1"/>
  <c r="AT29" i="17" s="1"/>
  <c r="AU11" i="17"/>
  <c r="AU16" i="17" s="1"/>
  <c r="AU29" i="17" s="1"/>
  <c r="AV11" i="17"/>
  <c r="AV16" i="17" s="1"/>
  <c r="AV29" i="17" s="1"/>
  <c r="AW11" i="17"/>
  <c r="AW16" i="17" s="1"/>
  <c r="AW29" i="17" s="1"/>
  <c r="AX11" i="17"/>
  <c r="AX16" i="17" s="1"/>
  <c r="AX29" i="17" s="1"/>
  <c r="AY11" i="17"/>
  <c r="AY16" i="17" s="1"/>
  <c r="AY29" i="17" s="1"/>
  <c r="AZ11" i="17"/>
  <c r="AZ16" i="17" s="1"/>
  <c r="AZ29" i="17" s="1"/>
  <c r="BA11" i="17"/>
  <c r="BA16" i="17" s="1"/>
  <c r="BA29" i="17" s="1"/>
  <c r="BB11" i="17"/>
  <c r="BB16" i="17" s="1"/>
  <c r="BB29" i="17" s="1"/>
  <c r="BC11" i="17"/>
  <c r="BC16" i="17" s="1"/>
  <c r="BC29" i="17" s="1"/>
  <c r="BD11" i="17"/>
  <c r="BD16" i="17" s="1"/>
  <c r="BD29" i="17" s="1"/>
  <c r="BE11" i="17"/>
  <c r="BE16" i="17" s="1"/>
  <c r="BE29" i="17" s="1"/>
  <c r="BF11" i="17"/>
  <c r="BF16" i="17" s="1"/>
  <c r="BF29" i="17" s="1"/>
  <c r="BG11" i="17"/>
  <c r="BG16" i="17" s="1"/>
  <c r="BG29" i="17" s="1"/>
  <c r="BH11" i="17"/>
  <c r="BH16" i="17" s="1"/>
  <c r="BH29" i="17" s="1"/>
  <c r="BI11" i="17"/>
  <c r="BI16" i="17" s="1"/>
  <c r="BI29" i="17" s="1"/>
  <c r="B11" i="17"/>
  <c r="B16" i="17" s="1"/>
  <c r="B29" i="17" s="1"/>
  <c r="B20" i="35"/>
  <c r="B12" i="28" s="1"/>
  <c r="BJ19" i="25"/>
  <c r="BJ16" i="25"/>
  <c r="BJ13" i="25"/>
  <c r="BJ10" i="25"/>
  <c r="BJ13" i="9"/>
  <c r="BJ10" i="9"/>
  <c r="BJ16" i="9"/>
  <c r="C57" i="25"/>
  <c r="D57" i="25"/>
  <c r="E57" i="25"/>
  <c r="F57" i="25"/>
  <c r="G57" i="25"/>
  <c r="H57" i="25"/>
  <c r="I57" i="25"/>
  <c r="J57" i="25"/>
  <c r="K57" i="25"/>
  <c r="L57" i="25"/>
  <c r="M57" i="25"/>
  <c r="N57" i="25"/>
  <c r="O57" i="25"/>
  <c r="P57" i="25"/>
  <c r="Q57" i="25"/>
  <c r="R57" i="25"/>
  <c r="S57" i="25"/>
  <c r="T57" i="25"/>
  <c r="U57" i="25"/>
  <c r="V57" i="25"/>
  <c r="W57" i="25"/>
  <c r="X57" i="25"/>
  <c r="Y57" i="25"/>
  <c r="Z57" i="25"/>
  <c r="AA57" i="25"/>
  <c r="AB57" i="25"/>
  <c r="AC57" i="25"/>
  <c r="AD57" i="25"/>
  <c r="AE57" i="25"/>
  <c r="AF57" i="25"/>
  <c r="AG57" i="25"/>
  <c r="AH57" i="25"/>
  <c r="AI57" i="25"/>
  <c r="AJ57" i="25"/>
  <c r="AK57" i="25"/>
  <c r="AL57" i="25"/>
  <c r="AM57" i="25"/>
  <c r="AN57" i="25"/>
  <c r="AO57" i="25"/>
  <c r="AP57" i="25"/>
  <c r="AQ57" i="25"/>
  <c r="AR57" i="25"/>
  <c r="AS57" i="25"/>
  <c r="AT57" i="25"/>
  <c r="AU57" i="25"/>
  <c r="AV57" i="25"/>
  <c r="AW57" i="25"/>
  <c r="AX57" i="25"/>
  <c r="AY57" i="25"/>
  <c r="AZ57" i="25"/>
  <c r="BA57" i="25"/>
  <c r="BB57" i="25"/>
  <c r="BC57" i="25"/>
  <c r="BD57" i="25"/>
  <c r="BE57" i="25"/>
  <c r="BF57" i="25"/>
  <c r="BG57" i="25"/>
  <c r="BH57" i="25"/>
  <c r="BI57" i="25"/>
  <c r="B57" i="25"/>
  <c r="C51" i="25"/>
  <c r="D51" i="25"/>
  <c r="E51" i="25"/>
  <c r="F51" i="25"/>
  <c r="G51" i="25"/>
  <c r="H51" i="25"/>
  <c r="I51" i="25"/>
  <c r="J51" i="25"/>
  <c r="K51" i="25"/>
  <c r="L51" i="25"/>
  <c r="M51" i="25"/>
  <c r="N51" i="25"/>
  <c r="O51" i="25"/>
  <c r="P51" i="25"/>
  <c r="Q51" i="25"/>
  <c r="R51" i="25"/>
  <c r="S51" i="25"/>
  <c r="T51" i="25"/>
  <c r="U51" i="25"/>
  <c r="V51" i="25"/>
  <c r="W51" i="25"/>
  <c r="X51" i="25"/>
  <c r="Y51" i="25"/>
  <c r="Z51" i="25"/>
  <c r="AA51" i="25"/>
  <c r="AB51" i="25"/>
  <c r="AC51" i="25"/>
  <c r="AD51" i="25"/>
  <c r="AE51" i="25"/>
  <c r="AF51" i="25"/>
  <c r="AG51" i="25"/>
  <c r="AH51" i="25"/>
  <c r="AI51" i="25"/>
  <c r="AJ51" i="25"/>
  <c r="AK51" i="25"/>
  <c r="AL51" i="25"/>
  <c r="AM51" i="25"/>
  <c r="AN51" i="25"/>
  <c r="AO51" i="25"/>
  <c r="AP51" i="25"/>
  <c r="AQ51" i="25"/>
  <c r="AR51" i="25"/>
  <c r="AS51" i="25"/>
  <c r="AT51" i="25"/>
  <c r="AU51" i="25"/>
  <c r="AV51" i="25"/>
  <c r="AW51" i="25"/>
  <c r="AX51" i="25"/>
  <c r="AY51" i="25"/>
  <c r="AZ51" i="25"/>
  <c r="BA51" i="25"/>
  <c r="BB51" i="25"/>
  <c r="BC51" i="25"/>
  <c r="BD51" i="25"/>
  <c r="BE51" i="25"/>
  <c r="BF51" i="25"/>
  <c r="BG51" i="25"/>
  <c r="BH51" i="25"/>
  <c r="BI51" i="25"/>
  <c r="B51"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AZ44" i="25"/>
  <c r="BA44" i="25"/>
  <c r="BB44" i="25"/>
  <c r="BC44" i="25"/>
  <c r="BD44" i="25"/>
  <c r="BE44" i="25"/>
  <c r="BF44" i="25"/>
  <c r="BG44" i="25"/>
  <c r="BH44" i="25"/>
  <c r="BI44" i="25"/>
  <c r="B44" i="25"/>
  <c r="BJ44" i="25" s="1"/>
  <c r="C29" i="25"/>
  <c r="D29" i="25"/>
  <c r="E29" i="25"/>
  <c r="F29" i="25"/>
  <c r="G29" i="25"/>
  <c r="H29" i="25"/>
  <c r="I29"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29" i="25"/>
  <c r="BJ29" i="25" s="1"/>
  <c r="C24" i="25"/>
  <c r="D24" i="25"/>
  <c r="E24" i="25"/>
  <c r="F24" i="25"/>
  <c r="G24" i="25"/>
  <c r="H24" i="25"/>
  <c r="I24" i="25"/>
  <c r="J24" i="25"/>
  <c r="K24" i="25"/>
  <c r="L24"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AL24" i="25"/>
  <c r="AM24" i="25"/>
  <c r="AN24" i="25"/>
  <c r="AO24" i="25"/>
  <c r="AP24" i="25"/>
  <c r="AQ24" i="25"/>
  <c r="AR24" i="25"/>
  <c r="AS24" i="25"/>
  <c r="AT24" i="25"/>
  <c r="AU24" i="25"/>
  <c r="AV24" i="25"/>
  <c r="AW24" i="25"/>
  <c r="AX24" i="25"/>
  <c r="AY24" i="25"/>
  <c r="AZ24" i="25"/>
  <c r="BA24" i="25"/>
  <c r="BB24" i="25"/>
  <c r="BC24" i="25"/>
  <c r="BD24" i="25"/>
  <c r="BE24" i="25"/>
  <c r="BF24" i="25"/>
  <c r="BG24" i="25"/>
  <c r="BH24" i="25"/>
  <c r="BI24" i="25"/>
  <c r="B24" i="25"/>
  <c r="C57" i="9"/>
  <c r="D57" i="9"/>
  <c r="E57" i="9"/>
  <c r="F57" i="9"/>
  <c r="G57" i="9"/>
  <c r="H57" i="9"/>
  <c r="I57" i="9"/>
  <c r="J57" i="9"/>
  <c r="K57" i="9"/>
  <c r="L57" i="9"/>
  <c r="M57" i="9"/>
  <c r="N57" i="9"/>
  <c r="O57" i="9"/>
  <c r="P57" i="9"/>
  <c r="Q57" i="9"/>
  <c r="R57" i="9"/>
  <c r="S57" i="9"/>
  <c r="T57" i="9"/>
  <c r="U57" i="9"/>
  <c r="V57" i="9"/>
  <c r="W57" i="9"/>
  <c r="X57" i="9"/>
  <c r="Y57" i="9"/>
  <c r="Z57" i="9"/>
  <c r="AA57" i="9"/>
  <c r="AB57" i="9"/>
  <c r="AC57" i="9"/>
  <c r="AD57" i="9"/>
  <c r="AE57" i="9"/>
  <c r="AF57" i="9"/>
  <c r="AG57" i="9"/>
  <c r="AH57" i="9"/>
  <c r="AI57" i="9"/>
  <c r="AJ57" i="9"/>
  <c r="AK57" i="9"/>
  <c r="AL57" i="9"/>
  <c r="AM57" i="9"/>
  <c r="AN57" i="9"/>
  <c r="AO57" i="9"/>
  <c r="AP57" i="9"/>
  <c r="AQ57" i="9"/>
  <c r="AR57" i="9"/>
  <c r="AS57" i="9"/>
  <c r="AT57" i="9"/>
  <c r="AU57" i="9"/>
  <c r="AV57" i="9"/>
  <c r="AW57" i="9"/>
  <c r="AX57" i="9"/>
  <c r="AY57" i="9"/>
  <c r="AZ57" i="9"/>
  <c r="BA57" i="9"/>
  <c r="BB57" i="9"/>
  <c r="BC57" i="9"/>
  <c r="BD57" i="9"/>
  <c r="BE57" i="9"/>
  <c r="BF57" i="9"/>
  <c r="BG57" i="9"/>
  <c r="BH57" i="9"/>
  <c r="BI57" i="9"/>
  <c r="B57" i="9"/>
  <c r="BJ57" i="9" s="1"/>
  <c r="C48" i="9"/>
  <c r="D48" i="9"/>
  <c r="E48" i="9"/>
  <c r="F48" i="9"/>
  <c r="G48" i="9"/>
  <c r="H48" i="9"/>
  <c r="I48" i="9"/>
  <c r="J48" i="9"/>
  <c r="K48" i="9"/>
  <c r="L48" i="9"/>
  <c r="M48" i="9"/>
  <c r="N48"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AO48" i="9"/>
  <c r="AP48" i="9"/>
  <c r="AQ48" i="9"/>
  <c r="AR48" i="9"/>
  <c r="AS48" i="9"/>
  <c r="AT48" i="9"/>
  <c r="AU48" i="9"/>
  <c r="AV48" i="9"/>
  <c r="AW48" i="9"/>
  <c r="AX48" i="9"/>
  <c r="AY48" i="9"/>
  <c r="AZ48" i="9"/>
  <c r="BA48" i="9"/>
  <c r="BB48" i="9"/>
  <c r="BC48" i="9"/>
  <c r="BD48" i="9"/>
  <c r="BE48" i="9"/>
  <c r="BF48" i="9"/>
  <c r="BG48" i="9"/>
  <c r="BH48" i="9"/>
  <c r="BI48" i="9"/>
  <c r="B48" i="9"/>
  <c r="BJ48" i="9" s="1"/>
  <c r="BI41" i="9"/>
  <c r="C41" i="9"/>
  <c r="D41" i="9"/>
  <c r="E41" i="9"/>
  <c r="F41" i="9"/>
  <c r="G41" i="9"/>
  <c r="H41" i="9"/>
  <c r="I41" i="9"/>
  <c r="J41" i="9"/>
  <c r="K41" i="9"/>
  <c r="L41" i="9"/>
  <c r="M41" i="9"/>
  <c r="N41"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AO41" i="9"/>
  <c r="AP41" i="9"/>
  <c r="AQ41" i="9"/>
  <c r="AR41" i="9"/>
  <c r="AS41" i="9"/>
  <c r="AT41" i="9"/>
  <c r="AU41" i="9"/>
  <c r="AV41" i="9"/>
  <c r="AW41" i="9"/>
  <c r="AX41" i="9"/>
  <c r="AY41" i="9"/>
  <c r="AZ41" i="9"/>
  <c r="BA41" i="9"/>
  <c r="BB41" i="9"/>
  <c r="BC41" i="9"/>
  <c r="BD41" i="9"/>
  <c r="BE41" i="9"/>
  <c r="BF41" i="9"/>
  <c r="BG41" i="9"/>
  <c r="BH41" i="9"/>
  <c r="C26" i="9"/>
  <c r="D26" i="9"/>
  <c r="E26" i="9"/>
  <c r="F26" i="9"/>
  <c r="G26" i="9"/>
  <c r="H26" i="9"/>
  <c r="I26" i="9"/>
  <c r="J26" i="9"/>
  <c r="K26"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AO26" i="9"/>
  <c r="AP26" i="9"/>
  <c r="AQ26" i="9"/>
  <c r="AR26" i="9"/>
  <c r="AS26" i="9"/>
  <c r="AT26" i="9"/>
  <c r="AU26" i="9"/>
  <c r="AV26" i="9"/>
  <c r="AW26" i="9"/>
  <c r="AX26" i="9"/>
  <c r="AY26" i="9"/>
  <c r="AZ26" i="9"/>
  <c r="BA26" i="9"/>
  <c r="BB26" i="9"/>
  <c r="BC26" i="9"/>
  <c r="BD26" i="9"/>
  <c r="BE26" i="9"/>
  <c r="BF26" i="9"/>
  <c r="BG26" i="9"/>
  <c r="BH26" i="9"/>
  <c r="BI26" i="9"/>
  <c r="B26" i="9"/>
  <c r="BJ26" i="9" s="1"/>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21" i="9"/>
  <c r="BJ21" i="9" s="1"/>
  <c r="C54" i="9"/>
  <c r="D54" i="9"/>
  <c r="E54" i="9"/>
  <c r="F54" i="9"/>
  <c r="G54" i="9"/>
  <c r="H54" i="9"/>
  <c r="I54" i="9"/>
  <c r="J54" i="9"/>
  <c r="K54" i="9"/>
  <c r="L54" i="9"/>
  <c r="M54" i="9"/>
  <c r="N54" i="9"/>
  <c r="O54" i="9"/>
  <c r="P54" i="9"/>
  <c r="Q54" i="9"/>
  <c r="R54" i="9"/>
  <c r="S54" i="9"/>
  <c r="T54" i="9"/>
  <c r="U54" i="9"/>
  <c r="V54" i="9"/>
  <c r="W54" i="9"/>
  <c r="X54" i="9"/>
  <c r="Y54" i="9"/>
  <c r="Z54" i="9"/>
  <c r="AA54" i="9"/>
  <c r="AB54" i="9"/>
  <c r="AC54" i="9"/>
  <c r="AD54" i="9"/>
  <c r="AE54" i="9"/>
  <c r="AF54" i="9"/>
  <c r="AG54" i="9"/>
  <c r="AH54" i="9"/>
  <c r="AI54" i="9"/>
  <c r="AJ54" i="9"/>
  <c r="AK54" i="9"/>
  <c r="AL54" i="9"/>
  <c r="AM54" i="9"/>
  <c r="AN54" i="9"/>
  <c r="AO54" i="9"/>
  <c r="AP54" i="9"/>
  <c r="AQ54" i="9"/>
  <c r="AR54" i="9"/>
  <c r="AS54" i="9"/>
  <c r="AT54" i="9"/>
  <c r="AU54" i="9"/>
  <c r="AV54" i="9"/>
  <c r="AW54" i="9"/>
  <c r="AX54" i="9"/>
  <c r="AY54" i="9"/>
  <c r="AZ54" i="9"/>
  <c r="BA54" i="9"/>
  <c r="BB54" i="9"/>
  <c r="BC54" i="9"/>
  <c r="BD54" i="9"/>
  <c r="BE54" i="9"/>
  <c r="BF54" i="9"/>
  <c r="BG54" i="9"/>
  <c r="BH54" i="9"/>
  <c r="BI54" i="9"/>
  <c r="B54" i="9"/>
  <c r="BJ54" i="9" s="1"/>
  <c r="B38" i="6"/>
  <c r="C20" i="12"/>
  <c r="B23" i="8"/>
  <c r="B35" i="7"/>
  <c r="B9" i="7"/>
  <c r="BJ22" i="25"/>
  <c r="BJ18" i="25"/>
  <c r="BJ12" i="25"/>
  <c r="B30" i="8"/>
  <c r="B8" i="8"/>
  <c r="B47" i="7"/>
  <c r="B42" i="7"/>
  <c r="B15" i="7"/>
  <c r="C23" i="25"/>
  <c r="D23" i="25"/>
  <c r="E23" i="25"/>
  <c r="F23" i="25"/>
  <c r="G23" i="25"/>
  <c r="H23" i="25"/>
  <c r="I23"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23" i="25"/>
  <c r="BJ23" i="25" s="1"/>
  <c r="C20" i="9"/>
  <c r="D20" i="9"/>
  <c r="E20" i="9"/>
  <c r="F20" i="9"/>
  <c r="G20" i="9"/>
  <c r="H20" i="9"/>
  <c r="I20" i="9"/>
  <c r="J20" i="9"/>
  <c r="K20" i="9"/>
  <c r="L20" i="9"/>
  <c r="M20" i="9"/>
  <c r="N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20" i="9"/>
  <c r="B16" i="6"/>
  <c r="B13" i="28"/>
  <c r="B10" i="28"/>
  <c r="B9" i="28"/>
  <c r="B8" i="28"/>
  <c r="B20" i="12"/>
  <c r="H2" i="35" s="1"/>
  <c r="BJ19" i="9"/>
  <c r="I2" i="35"/>
  <c r="G2" i="35"/>
  <c r="F2" i="35"/>
  <c r="E2" i="35"/>
  <c r="BJ15" i="9"/>
  <c r="BJ12" i="9"/>
  <c r="B5" i="28"/>
  <c r="BJ15" i="25"/>
  <c r="B8" i="16"/>
  <c r="B15" i="28" s="1"/>
  <c r="B31" i="3"/>
  <c r="B1" i="28" s="1"/>
  <c r="BJ41" i="9" l="1"/>
  <c r="BJ51" i="25"/>
  <c r="BJ57" i="25"/>
  <c r="B14" i="28"/>
  <c r="BJ24" i="25"/>
  <c r="B4" i="28"/>
  <c r="B14" i="7" l="1"/>
  <c r="BJ9" i="25"/>
  <c r="BJ72" i="25" s="1"/>
  <c r="BJ9" i="9"/>
  <c r="BJ72" i="9" s="1"/>
  <c r="B7" i="28" l="1"/>
  <c r="D2" i="35"/>
  <c r="B4" i="35"/>
  <c r="B6" i="35" s="1"/>
  <c r="B6" i="28"/>
  <c r="C2" i="35"/>
  <c r="AA17" i="33"/>
  <c r="AA18" i="33"/>
  <c r="AA19" i="33"/>
  <c r="AA20" i="33"/>
  <c r="AA21" i="33"/>
  <c r="AA22" i="33"/>
  <c r="AA23" i="33"/>
  <c r="AA24" i="33"/>
  <c r="AA25" i="33"/>
  <c r="AA16" i="33"/>
  <c r="AA13" i="33"/>
  <c r="AA5" i="33"/>
  <c r="AA6" i="33"/>
  <c r="AA7" i="33"/>
  <c r="AA8" i="33"/>
  <c r="AA9" i="33"/>
  <c r="AA10" i="33"/>
  <c r="AA11" i="33"/>
  <c r="AA12" i="33"/>
  <c r="AA4" i="33"/>
  <c r="AA26" i="33" l="1"/>
  <c r="B28" i="33" s="1"/>
  <c r="AA14" i="33"/>
  <c r="B27" i="33" s="1"/>
  <c r="AA28" i="33" l="1"/>
  <c r="B2" i="28"/>
</calcChain>
</file>

<file path=xl/sharedStrings.xml><?xml version="1.0" encoding="utf-8"?>
<sst xmlns="http://schemas.openxmlformats.org/spreadsheetml/2006/main" count="988" uniqueCount="582">
  <si>
    <t>Housing Opportunities for Persons With AIDS (HOPWA) Program</t>
  </si>
  <si>
    <t>Revised: 11/14/2022</t>
  </si>
  <si>
    <t>Consolidated APR/CAPER  ̶  HOPWA Provider</t>
  </si>
  <si>
    <t>OMB Number 2506-0133 (Expiration Date:  12/31/2024)</t>
  </si>
  <si>
    <t>Overview</t>
  </si>
  <si>
    <t xml:space="preserve">The public reporting burden for this collection of information is estimated to average 40.0 hours, including the time for reviewing instructions, searching existing data sources, gathering and maintaining the data needed, and completing and reviewing the collection of information. 
Performance Reports for HOPWA formula grantees and competitive grantees provide HUD with annual information to support program evaluation and measure program beneficiary outcomes related to maintaining housing stability; preventing homelessness; and improving access to care and support. This collection of information consolidates the information in the APR and CAPER reports and clarifies reporting requirements, which will allow HUD’s Office of HIV/AIDS Housing to better respond to data calls from Congress and make better program decisions based on more relevant grantee annual data. Reporting is required for all HOPWA grantees pursuant to 42 U.S.C. § 12911; 24 CFR §§ 574.520(a) and (b); 24 CFR § 91.520(f). The information collected regarding grantees, their respective project sponsors, and the identities of HOPWA program participants will remain confidential pursuant to 42 U.S.C. § 12905(e) and 24 § CFR 574.440. 
Send comments regarding this burden estimate or any other aspect of this collection of information, including suggestions to reduce this burden, to Colette Pollard, Reports Management Officer, Department of Housing and Urban Development, 451 7th Street SW, Room 4176, Washington, DC 20410-5000. When providing comments, please refer to OMB Control No. 2506-0133. HUD may not conduct and sponsor, and a person is not required to respond to, a collection of information unless the collection displays a valid OMB Control Number. </t>
  </si>
  <si>
    <r>
      <t>HOPWA formula grantees</t>
    </r>
    <r>
      <rPr>
        <sz val="11"/>
        <color rgb="FF000000"/>
        <rFont val="Calibri"/>
        <family val="2"/>
      </rPr>
      <t xml:space="preserve"> are required to submit a Performance Report demonstrating coordination with other Consolidated Plan resources.  HUD uses the Performance Report data to obtain essential information on grant activities, project sponsors, housing sites, units and households, and beneficiaries (which includes racial and ethnic data on program participants).  The Consolidated Plan Management Process tool (CPMP) provides an optional tool to integrate the reporting of HOPWA specific activities with other planning and reporting on Consolidated Plan activities.</t>
    </r>
    <r>
      <rPr>
        <b/>
        <sz val="11"/>
        <color rgb="FF000000"/>
        <rFont val="Calibri"/>
        <family val="2"/>
      </rPr>
      <t xml:space="preserve">
</t>
    </r>
    <r>
      <rPr>
        <sz val="11"/>
        <color rgb="FF000000"/>
        <rFont val="Calibri"/>
        <family val="2"/>
      </rPr>
      <t>In addition, grantees must comply with the Federal Funding Accountability and Transparency Act 2006 (Public Law 109-282), which requires grant recipients to provide general information for all entities (including contractors and sub-contractors) receiving $25,000+ in federal funding.</t>
    </r>
  </si>
  <si>
    <r>
      <t xml:space="preserve">HOPWA competitive grantees </t>
    </r>
    <r>
      <rPr>
        <sz val="11"/>
        <color rgb="FF000000"/>
        <rFont val="Calibri"/>
        <family val="2"/>
      </rPr>
      <t xml:space="preserve">are required to submit a Performance Report for each operating year in which HOPWA grant funds were expended.  Information on each competitive grant is to be reported in a separate Performance Report. Grantees approved for “Other Activities,” as detailed in their grant agreement, are requested to report on their unique program accomplishments. </t>
    </r>
    <r>
      <rPr>
        <b/>
        <sz val="8"/>
        <color rgb="FF000000"/>
        <rFont val="Calibri"/>
        <family val="2"/>
      </rPr>
      <t xml:space="preserve">
</t>
    </r>
    <r>
      <rPr>
        <b/>
        <sz val="11"/>
        <color rgb="FF000000"/>
        <rFont val="Calibri"/>
        <family val="2"/>
      </rPr>
      <t xml:space="preserve">
</t>
    </r>
    <r>
      <rPr>
        <sz val="11"/>
        <color rgb="FF000000"/>
        <rFont val="Calibri"/>
        <family val="2"/>
      </rPr>
      <t>In addition, grantees must comply with the Federal Funding Accountability and Transparency Act 2006 (Public Law 109-282), which requires grant recipients to provide general information for all entities (including contractors and sub-contractors) receiving $25,000+ in federal funding.</t>
    </r>
  </si>
  <si>
    <r>
      <t xml:space="preserve">Continued-use Periods. </t>
    </r>
    <r>
      <rPr>
        <sz val="11"/>
        <color rgb="FF000000"/>
        <rFont val="Calibri"/>
        <family val="2"/>
      </rPr>
      <t>Grantees that used HOPWA funding for new construction, acquisition, or substantial rehabilitation of a building or structure are required to operate the building or structure for HOPWA-eligible beneficiaries for a ten (10) years period. If no further HOPWA funds are used to support the facility, in place of completing the "CAP DEV" tab in the Performance Report Worksheet, the grantee must complete an Annual Report of Continued Project Operation throughout the required use periods. This report is found on the "STEWARD" tab of this workbook. The required use period is three (3) years if the rehabilitation is non-substantial.</t>
    </r>
  </si>
  <si>
    <r>
      <t xml:space="preserve">Record Keeping. </t>
    </r>
    <r>
      <rPr>
        <sz val="11"/>
        <color rgb="FF000000"/>
        <rFont val="Calibri"/>
        <family val="2"/>
      </rPr>
      <t>Names and other individual information must be kept confidential, as required by 24 CFR 574.440. However, HUD reserves the right to review the information used to complete this report for grants management oversight purposes, except for recording any names and other identifying information. In the case that HUD must review client-level data, no client names or identifying information will be retained or recorded. Information is reported in aggregate to HUD without personal identification. Do not submit client or personal information in data systems to HUD.</t>
    </r>
  </si>
  <si>
    <r>
      <t>HMIS.</t>
    </r>
    <r>
      <rPr>
        <sz val="11"/>
        <color rgb="FF000000"/>
        <rFont val="Calibri"/>
        <family val="2"/>
      </rPr>
      <t xml:space="preserve"> In connection with the development of the Department’s standards for Homeless Management Information Systems (HMIS), universal data elements are being collected for clients of</t>
    </r>
    <r>
      <rPr>
        <u/>
        <sz val="11"/>
        <color rgb="FF000000"/>
        <rFont val="Calibri"/>
        <family val="2"/>
      </rPr>
      <t xml:space="preserve"> HOPWA-funded homeless assistance projects</t>
    </r>
    <r>
      <rPr>
        <sz val="11"/>
        <color rgb="FF000000"/>
        <rFont val="Calibri"/>
        <family val="2"/>
      </rPr>
      <t>. These project sponsor records would include: Name, Social Security Number, Date of Birth, Ethnicity and Race, Gender, Veteran Status, Disabling Conditions, Residence Prior to Program Entry, Zip Code of Last Permanent Address, Housing Status, Program Entry Date, Program Exit Date, Personal Identification Number, and Household Identification Number. These are intended to match the elements under HMIS. The HOPWA program-level data elements include: Income and Sources, Non-Cash Benefits, HIV/AIDS Status, Services Provided, Housing Status or Destination at the end of the operating year, Physical Disability, Developmental Disability, Chronic Health Condition, Mental Health, Substance Abuse, Domestic Violence, Medical Assistance, and T-cell Count. Other HOPWA projects sponsors may also benefit from collecting these data elements. HMIS local data systems must maintain client confidentiality by using a closed system in which medical information and HIV status are only shared with providers that have a direct involvement in the client’s case management, treatment and care, in line with the signed release of information from the client.</t>
    </r>
  </si>
  <si>
    <r>
      <t>Formula Operating Year.</t>
    </r>
    <r>
      <rPr>
        <sz val="11"/>
        <color rgb="FF000000"/>
        <rFont val="Calibri"/>
        <family val="2"/>
      </rPr>
      <t xml:space="preserve"> HOPWA formula grants are annually awarded for a three-year period of performance with three operating years. The information contained in this Performance Report must represent a one-year period of HOPWA program operation that coincides with the grantee’s program year; this is the operating year. More than one HOPWA formula grant awarded to the same grantee may be used during an operating year and the Performance Report must capture all formula grant funding used during the operating year. Project sponsor accomplishment information must also coincide with the operating year this Performance Report covers.  Any change to the period of performance requires the approval of HUD by amendment, such as an extension for an additional operating year. </t>
    </r>
  </si>
  <si>
    <r>
      <t xml:space="preserve">Competitive Operating Year.  </t>
    </r>
    <r>
      <rPr>
        <sz val="11"/>
        <color rgb="FF000000"/>
        <rFont val="Calibri"/>
        <family val="2"/>
      </rPr>
      <t>HOPWA competitive grants are awarded for a three-year period of performance with Performance Reports submitted for each of the three operating years. The information contained in this Performance Report should reflect the grantee’s operating year with the beginning date determined at the time the grant agreement is signed.  Project sponsor accomplishment information must coincide with the operating year this Performance Report covers.  Any change to the period of performance requires the approval of HUD by amendment, such as an extension for one additional operating year.  A PSH renewal/replacement grant start date would be coordinated with the close out of the existing grant.
Grantees with an approved extension period of less than 6-months must submit the Performance Report for the third year of the grant term at the end of the approved extension period and incorporate data from the additional months.   Grantees with an approved extension period of 6-months or more must turn in a Performance Report at the end of the operating year and submit a separate extension Performance Report at the end of the extension period.</t>
    </r>
  </si>
  <si>
    <r>
      <t xml:space="preserve">Filing Requirements. </t>
    </r>
    <r>
      <rPr>
        <sz val="11"/>
        <color rgb="FF000000"/>
        <rFont val="Calibri"/>
        <family val="2"/>
      </rPr>
      <t xml:space="preserve">Within 90 days of the completion of each operating year, grantees must submit their completed Performance Report to the CPD Director in the grantee’s State or Local HUD Field Office, and to the HOPWA Program Office: at </t>
    </r>
    <r>
      <rPr>
        <sz val="11"/>
        <color rgb="FFFF0000"/>
        <rFont val="Calibri"/>
        <family val="2"/>
      </rPr>
      <t>HOPWAReports@hud.gov</t>
    </r>
    <r>
      <rPr>
        <sz val="11"/>
        <color rgb="FF000000"/>
        <rFont val="Calibri"/>
        <family val="2"/>
      </rPr>
      <t xml:space="preserve">. Electronic submission to HOPWA Program office is preferred. If electronic submission is not possible, please send an email to the HOPWA@hud.gov email inbox. </t>
    </r>
  </si>
  <si>
    <t>Definitions</t>
  </si>
  <si>
    <r>
      <t>Achieved Viral Suppression</t>
    </r>
    <r>
      <rPr>
        <sz val="11"/>
        <color rgb="FF000000"/>
        <rFont val="Calibri"/>
        <family val="2"/>
      </rPr>
      <t>: When the load or volume of HIV virus present in a person's blood is measured at less than 200 copies per milliliter of blood.</t>
    </r>
  </si>
  <si>
    <r>
      <t>Adjustment for Duplication</t>
    </r>
    <r>
      <rPr>
        <sz val="11"/>
        <color rgb="FF000000"/>
        <rFont val="Calibri"/>
        <family val="2"/>
      </rPr>
      <t>: Enables the calculation of unduplicated output totals by accounting for the total number of households or units that received more than one type of HOPWA assistance in a given service category such as HOPWA Subsidy Assistance or Supportive Services.</t>
    </r>
    <r>
      <rPr>
        <b/>
        <sz val="11"/>
        <color rgb="FF000000"/>
        <rFont val="Calibri"/>
        <family val="2"/>
      </rPr>
      <t xml:space="preserve">
</t>
    </r>
  </si>
  <si>
    <r>
      <t xml:space="preserve">Administrative Costs:  </t>
    </r>
    <r>
      <rPr>
        <sz val="11"/>
        <color rgb="FF000000"/>
        <rFont val="Calibri"/>
        <family val="2"/>
      </rPr>
      <t xml:space="preserve">Costs for general management, oversight, coordination, evaluation, and reporting.  By statute, grantee administrative costs are limited to 3% of the total grant award, to be expended over the life of the grant.  Project sponsor administrative costs are limited to 7% of the portion of the grant amount they receive.  </t>
    </r>
  </si>
  <si>
    <r>
      <t xml:space="preserve">Anti-Retroviral Therapy: </t>
    </r>
    <r>
      <rPr>
        <sz val="11"/>
        <color rgb="FF000000"/>
        <rFont val="Calibri"/>
        <family val="2"/>
      </rPr>
      <t xml:space="preserve">The combination of drugs used to treat HIV. </t>
    </r>
  </si>
  <si>
    <r>
      <t>Area Median Income:</t>
    </r>
    <r>
      <rPr>
        <sz val="11"/>
        <color rgb="FF000000"/>
        <rFont val="Calibri"/>
        <family val="2"/>
      </rPr>
      <t xml:space="preserve"> The Department of Housing and Urban Development (HUD) sets income limits that determine eligibility for assisted housing programs including the HOPWA program. HUD develops income limits based on Median Family Income estimates and Fair Market Rent area definitions for each metropolitan area, parts of some metropolitan areas, and each non-metropolitan county. AMI values vary by location and are published at: https://www.huduser.gov/portal/datasets/il.html</t>
    </r>
  </si>
  <si>
    <r>
      <t xml:space="preserve">Beneficiary(ies): </t>
    </r>
    <r>
      <rPr>
        <sz val="11"/>
        <color rgb="FF000000"/>
        <rFont val="Calibri"/>
        <family val="2"/>
      </rPr>
      <t>All members of a household (with or without HIV) who benefitted from HOPWA assistance during the operating year, NOT including the HOPWA eligible individual (see definition).</t>
    </r>
    <r>
      <rPr>
        <sz val="11"/>
        <color rgb="FFFF0000"/>
        <rFont val="Calibri"/>
        <family val="2"/>
      </rPr>
      <t xml:space="preserve"> </t>
    </r>
  </si>
  <si>
    <r>
      <t xml:space="preserve">Chronically Homeless Person: </t>
    </r>
    <r>
      <rPr>
        <sz val="11"/>
        <color rgb="FF000000"/>
        <rFont val="Calibri"/>
        <family val="2"/>
      </rPr>
      <t>An individual or family who is homeless and lives or resides as an individual or family who a) lives or resides in a place not meant for human habitation, a safe haven, or in an emergency shelter; b) has been homeless and living or residing in a place not meant for human habitation, a safe haven, or in an emergency shelter continuously for at least one year or on at least four separate occasions in the last three years; and c) has an adult head of household (or a minor head of household if no adult is present in the household) with a diagnosable substance use disorder, serious mental illness, developmental disability (as defined in section 102 of the Developmental Disabilities Assistance and Bill of Rights Act of 2000 (42 U.S.C. 15002), post-traumatic stress disorder, cognitive impairments resulting from a brain injury, or chronic physical illness or disability, including the co-occurrence of two or more of those conditions. Additionally, the statutory definition includes as chronically homeless a person who currently lives or resides in an institutional care facility, including a jail, substance abuse or mental health treatment facility, hospital or other similar facility, and has resided there for fewer than 90 days if such person met the other criteria for homeless prior to entering that facility. (See 42 U.S.C. 11360(2)) This does not include doubled-up or overcrowding situations.</t>
    </r>
  </si>
  <si>
    <r>
      <t xml:space="preserve">Disabling Condition: </t>
    </r>
    <r>
      <rPr>
        <sz val="11"/>
        <color rgb="FF000000"/>
        <rFont val="Calibri"/>
        <family val="2"/>
      </rPr>
      <t>Evidencing a diagnosable substance use disorder, serious mental illness, developmental disability, chronic physical illness, or disability, including the co-occurrence of two or more of these conditions. In addition, a disabling condition may limit an individual’s ability to work or perform one or more activities of daily living. An HIV/AIDS diagnosis is considered a disabling condition.</t>
    </r>
  </si>
  <si>
    <r>
      <t xml:space="preserve">Facility-Based Housing Assistance: </t>
    </r>
    <r>
      <rPr>
        <sz val="11"/>
        <color rgb="FF000000"/>
        <rFont val="Calibri"/>
        <family val="2"/>
      </rPr>
      <t xml:space="preserve">All eligible HOPWA Housing expenditures for or associated with supporting facilities including community residences, SRO dwellings, short-term facilities, project-based rental units, master leased units, and other housing facilities approved by HUD. </t>
    </r>
  </si>
  <si>
    <r>
      <t xml:space="preserve">Faith-Based Organization: </t>
    </r>
    <r>
      <rPr>
        <sz val="11"/>
        <color rgb="FF000000"/>
        <rFont val="Calibri"/>
        <family val="2"/>
      </rPr>
      <t>Religious organizations of three types: (1) congregations; (2) national networks, which include national denominations, their social service arms (for example, Catholic Charities, Lutheran Social Services), and networks of related organizations (such as YMCA and YWCA); and (3) freestanding religious organizations, which are incorporated separately from congregations and national networks.</t>
    </r>
  </si>
  <si>
    <r>
      <t>Grassroots Organization:</t>
    </r>
    <r>
      <rPr>
        <sz val="11"/>
        <color rgb="FF000000"/>
        <rFont val="Calibri"/>
        <family val="2"/>
      </rPr>
      <t xml:space="preserve"> An organization headquartered in the local community where it provides services; has a social services budget of $300,000 or less annually, and six or fewer full-time equivalent employees. Local affiliates of national organizations are not considered “grassroots.”</t>
    </r>
  </si>
  <si>
    <r>
      <t xml:space="preserve">HOPWA Eligible Individual: </t>
    </r>
    <r>
      <rPr>
        <sz val="11"/>
        <color rgb="FF000000"/>
        <rFont val="Calibri"/>
        <family val="2"/>
      </rPr>
      <t>The one (1) low-income person with HIV/AIDS who qualifies a household for HOPWA assistance. This person may be considered “Head of Household.” When the Performance Report asks for information on eligible individuals, report on this individual person only. Where there is more than one person with HIV/AIDS in the household, the additional PWH/A(s), would be considered a beneficiary(s).</t>
    </r>
  </si>
  <si>
    <r>
      <t>HOPWA Housing Information Services:</t>
    </r>
    <r>
      <rPr>
        <sz val="11"/>
        <color rgb="FF000000"/>
        <rFont val="Calibri"/>
        <family val="2"/>
      </rPr>
      <t xml:space="preserve"> Services dedicated to helping persons living with HIV/AIDS and their families to identify, locate, and acquire housing. This may also include fair housing counseling for eligible persons who may encounter discrimination based on race, color, religion, sex, age, national origin, familial status, or handicap/disability.   </t>
    </r>
  </si>
  <si>
    <r>
      <t>HOPWA Housing Subsidy Assistance Total:</t>
    </r>
    <r>
      <rPr>
        <sz val="11"/>
        <color rgb="FF000000"/>
        <rFont val="Calibri"/>
        <family val="2"/>
      </rPr>
      <t xml:space="preserve"> The unduplicated number of households receiving housing subsidies (TBRA, STRMU, Permanent Housing Placement services and Master Leasing) and/or residing in units of facilities dedicated to persons living with HIV/AIDS and their families and supported with HOPWA funds during the operating year. </t>
    </r>
  </si>
  <si>
    <r>
      <t>Household:</t>
    </r>
    <r>
      <rPr>
        <sz val="11"/>
        <color rgb="FF000000"/>
        <rFont val="Calibri"/>
        <family val="2"/>
      </rPr>
      <t xml:space="preserve"> A single individual or a family composed of two or more persons for which household incomes are used to determine eligibility and for calculation of the resident rent payment. The term is used for collecting data on changes in income, changes in access to services, receipt of housing information services, and outcomes on achieving housing stability. Live-In Aides (see definition for Live-In Aide) and non-beneficiaries (e.g., a shared housing arrangement with a roommate) who resided in the unit are not reported in the Performance Report. </t>
    </r>
  </si>
  <si>
    <r>
      <t>Housing Stability:</t>
    </r>
    <r>
      <rPr>
        <sz val="11"/>
        <color rgb="FF000000"/>
        <rFont val="Calibri"/>
        <family val="2"/>
      </rPr>
      <t xml:space="preserve"> The degree to which the HOPWA project assisted beneficiaries to remain in stable housing during the operating year.</t>
    </r>
  </si>
  <si>
    <r>
      <t>Improved HIV Viral Load:</t>
    </r>
    <r>
      <rPr>
        <sz val="11"/>
        <color rgb="FF000000"/>
        <rFont val="Calibri"/>
        <family val="2"/>
      </rPr>
      <t xml:space="preserve"> A reduction in the load or volume of HIV present in the HOPWA eligible individual's blood at the end of the reporting period compared to the beginning of the reporting period. Most PLWHA who are engaged in medical care have routine laboratory tests. The HOPWA eligible individual's latest laboratory report can be used to determine viral load. </t>
    </r>
  </si>
  <si>
    <r>
      <t xml:space="preserve">In-kind Leveraged Resources:  </t>
    </r>
    <r>
      <rPr>
        <sz val="11"/>
        <color rgb="FF000000"/>
        <rFont val="Calibri"/>
        <family val="2"/>
      </rPr>
      <t>These are additional types of support provided to assist HOPWA beneficiaries such as volunteer services, materials, use of equipment and building space.  The actual value of the support can be the contribution of professional services, based on customary rates for this specialized support, or actual costs contributed from other leveraged resources.  In determining a rate for the contribution of volunteer time and services, use the criteria described in 2 CFR 200.  The value of any donated material, equipment, building, or lease should be based on the fair market value at time of donation.  Related documentation can be from recent bills of sales, advertised prices, appraisals, or other information for comparable property similarly situated.</t>
    </r>
  </si>
  <si>
    <r>
      <t xml:space="preserve">Leveraged Funds: </t>
    </r>
    <r>
      <rPr>
        <sz val="11"/>
        <color rgb="FF000000"/>
        <rFont val="Calibri"/>
        <family val="2"/>
      </rPr>
      <t>The amount of funds expended during the operating year from non-HOPWA federal, state, local, and private sources by grantees or sponsors in dedicating assistance to this client population. Leveraged funds or other assistance are used directly in or in support of HOPWA program delivery.</t>
    </r>
  </si>
  <si>
    <r>
      <t>Live-In Aide:</t>
    </r>
    <r>
      <rPr>
        <sz val="11"/>
        <color rgb="FF000000"/>
        <rFont val="Calibri"/>
        <family val="2"/>
      </rPr>
      <t xml:space="preserve"> A person who resides with the HOPWA Eligible Individual and who meets the following criteria: (1) is essential to the care and well-being of the person; (2) is not obligated for the support of the person; and (3) would not be living in the unit except to provide the necessary supportive services. See Code of Federal Regulations Title 24 Part 5.403 and the HOPWA Grantee Oversight Resource Guide for additional reference.</t>
    </r>
  </si>
  <si>
    <r>
      <t>Master Leasing:</t>
    </r>
    <r>
      <rPr>
        <sz val="11"/>
        <color rgb="FF000000"/>
        <rFont val="Calibri"/>
        <family val="2"/>
      </rPr>
      <t xml:space="preserve"> Applies to a nonprofit or public agency that leases units of housing (scattered-sites or entire buildings) from a landlord and subleases the units to homeless or low-income tenants. By assuming the tenancy burden, the agency facilitates housing of clients who may not be able to maintain a lease on their own due to poor credit, evictions, or lack of sufficient income.</t>
    </r>
  </si>
  <si>
    <r>
      <t>Medically Assisted Living Facilities: HOPWA</t>
    </r>
    <r>
      <rPr>
        <sz val="11"/>
        <color rgb="FF000000"/>
        <rFont val="Calibri"/>
        <family val="2"/>
      </rPr>
      <t xml:space="preserve"> facility-based housing that assists residents with most or all activities of daily living, such as meals, bathing, dressing, and toileting. Regular medical care, supervision, and rehabilitation are also often available.</t>
    </r>
  </si>
  <si>
    <r>
      <rPr>
        <b/>
        <sz val="11"/>
        <color rgb="FF000000"/>
        <rFont val="Calibri"/>
        <family val="2"/>
      </rPr>
      <t>Nonbinary:</t>
    </r>
    <r>
      <rPr>
        <sz val="11"/>
        <color rgb="FF000000"/>
        <rFont val="Calibri"/>
        <family val="2"/>
      </rPr>
      <t xml:space="preserve"> A gender other than singularly female or male.</t>
    </r>
  </si>
  <si>
    <r>
      <t>Operating Costs:</t>
    </r>
    <r>
      <rPr>
        <sz val="11"/>
        <color rgb="FF000000"/>
        <rFont val="Calibri"/>
        <family val="2"/>
      </rPr>
      <t xml:space="preserve"> Applies to facility-based housing only, for facilities that are currently open. Operating costs can include day-to-day housing function and operation costs like utilities, maintenance, equipment, insurance, security, furnishings, supplies and salary for staff costs directly related to the housing project but not staff costs for delivering services. </t>
    </r>
  </si>
  <si>
    <r>
      <t xml:space="preserve">Outcome: </t>
    </r>
    <r>
      <rPr>
        <sz val="11"/>
        <color rgb="FF000000"/>
        <rFont val="Calibri"/>
        <family val="2"/>
      </rPr>
      <t xml:space="preserve">The degree to which the HOPWA assisted household has been enabled to establish or maintain a stable living environment in housing that is safe, decent, and sanitary, (per the regulations at 24 CFR 574.310(b)) and to reduce the risks of homelessness and improve access to HIV treatment and other health care and support. </t>
    </r>
  </si>
  <si>
    <r>
      <t xml:space="preserve">Output: </t>
    </r>
    <r>
      <rPr>
        <sz val="11"/>
        <color rgb="FF000000"/>
        <rFont val="Calibri"/>
        <family val="2"/>
      </rPr>
      <t>The number of units of housing or households that receive HOPWA assistance during the operating year.</t>
    </r>
  </si>
  <si>
    <r>
      <t>Permanent Housing Placement:</t>
    </r>
    <r>
      <rPr>
        <sz val="11"/>
        <color rgb="FF000000"/>
        <rFont val="Calibri"/>
        <family val="2"/>
      </rPr>
      <t xml:space="preserve"> A supportive housing service that helps establish the household in the housing unit, including but not limited to reasonable costs for security deposits not to exceed two months of rent costs.</t>
    </r>
  </si>
  <si>
    <r>
      <t>Program Income:</t>
    </r>
    <r>
      <rPr>
        <sz val="11"/>
        <color rgb="FF000000"/>
        <rFont val="Calibri"/>
        <family val="2"/>
      </rPr>
      <t xml:space="preserve"> Gross income directly generated from the use of HOPWA funds, including repayments. See grant administration requirements on program income at 2 CFR 200.307. </t>
    </r>
  </si>
  <si>
    <r>
      <t>Project-Based Rental Assistance (PBRA):</t>
    </r>
    <r>
      <rPr>
        <sz val="11"/>
        <color rgb="FF000000"/>
        <rFont val="Calibri"/>
        <family val="2"/>
      </rPr>
      <t xml:space="preserve"> A rental subsidy program that is tied to specific facilities or units owned or controlled by a project sponsor. Assistance is tied directly to the properties and is not portable or transferable.  </t>
    </r>
  </si>
  <si>
    <r>
      <t xml:space="preserve">Project Sponsor Organizations:  </t>
    </r>
    <r>
      <rPr>
        <sz val="11"/>
        <color rgb="FF000000"/>
        <rFont val="Calibri"/>
        <family val="2"/>
      </rPr>
      <t xml:space="preserve">Per HOPWA regulations at 24 CFR 574.3, any nonprofit organization or governmental housing agency that receives funds under a contract with the grantee to provide eligible housing and other support services or administrative services as defined in 24 CFR 574.300.  Project Sponsor organizations are required to provide performance data on households served and funds expended.  </t>
    </r>
  </si>
  <si>
    <r>
      <t>SAM:</t>
    </r>
    <r>
      <rPr>
        <sz val="11"/>
        <color rgb="FF000000"/>
        <rFont val="Calibri"/>
        <family val="2"/>
      </rPr>
      <t xml:space="preserve"> All organizations applying for a Federal award must have a valid registration active at sam.gov. SAM (System for Award Management) registration includes maintaining current information and providing a valid DUNS number.</t>
    </r>
  </si>
  <si>
    <r>
      <t>Short-Term Rent, Mortgage, and Utility (STRMU) Assistance:</t>
    </r>
    <r>
      <rPr>
        <sz val="11"/>
        <color rgb="FF000000"/>
        <rFont val="Calibri"/>
        <family val="2"/>
      </rPr>
      <t xml:space="preserve"> A time-limited, housing subsidy assistance designed to prevent homelessness and increase housing stability. Grantees may provide assistance for up to 21 weeks in any 52-week period. The amount of assistance varies per client depending on funds available, tenant need and program guidelines.</t>
    </r>
  </si>
  <si>
    <r>
      <t xml:space="preserve">Stewardship Units: </t>
    </r>
    <r>
      <rPr>
        <sz val="11"/>
        <color rgb="FF000000"/>
        <rFont val="Calibri"/>
        <family val="2"/>
      </rPr>
      <t>Units developed with HOPWA, where HOPWA funds were used for acquisition, new construction and rehabilitation that no longer receive operating subsidies from HOPWA. Report information for the units is subject to the three-year use agreement if rehabilitation is non-substantial and to the ten-year use agreement if rehabilitation is substantial.</t>
    </r>
  </si>
  <si>
    <r>
      <t xml:space="preserve">Tenant-Based Rental Assistance (TBRA): </t>
    </r>
    <r>
      <rPr>
        <sz val="11"/>
        <color rgb="FF000000"/>
        <rFont val="Calibri"/>
        <family val="2"/>
      </rPr>
      <t>TBRA is a rental subsidy program similar to the Housing Choice Voucher program that grantees can provide to help low-income households access affordable housing.  The TBRA voucher is not tied to a specific unit, so tenants may move to a different unit without losing their assistance, subject to individual program rules. The subsidy amount is determined in part based on household income and rental costs associated with the tenant’s lease.</t>
    </r>
  </si>
  <si>
    <r>
      <t>Transgender:</t>
    </r>
    <r>
      <rPr>
        <sz val="11"/>
        <color rgb="FF000000"/>
        <rFont val="Calibri"/>
        <family val="2"/>
      </rPr>
      <t xml:space="preserve"> Transgender is defined as a person who identifies with, or presents as, a gender that is different from his/her gender assigned at birth</t>
    </r>
  </si>
  <si>
    <r>
      <t>VAWA Internal Emergency Transfers:</t>
    </r>
    <r>
      <rPr>
        <sz val="11"/>
        <color rgb="FF000000"/>
        <rFont val="Calibri"/>
        <family val="2"/>
      </rPr>
      <t xml:space="preserve"> Per 24 CFR 5.2005e, an emergency transfer under the VAWA protections refers to an emergency relocation of a tenant to another unit where the tenant would not be categorized as a new applicant; that is, the tenant may reside in the new unit without having to undergo an application process.</t>
    </r>
  </si>
  <si>
    <r>
      <t>VAWA External Emergency Transfers:</t>
    </r>
    <r>
      <rPr>
        <sz val="11"/>
        <color rgb="FF000000"/>
        <rFont val="Calibri"/>
        <family val="2"/>
      </rPr>
      <t xml:space="preserve"> Per 24 CFR 5.2005e, an emergency transfer under the VAWA protections refers to an emergency relocation of a tenant to another unit where the tenant would be categorized as a new applicant; that is, the tenant must undergo an application process in order to reside in the new unit. </t>
    </r>
  </si>
  <si>
    <r>
      <t xml:space="preserve">Veteran: </t>
    </r>
    <r>
      <rPr>
        <sz val="11"/>
        <color rgb="FF000000"/>
        <rFont val="Calibri"/>
        <family val="2"/>
      </rPr>
      <t>A veteran is someone who has served on active duty in the Armed Forces of the United States. This does not include inactive military reserves or the National Guard unless the person was called up to active duty.</t>
    </r>
  </si>
  <si>
    <t>Instructions for Completing the HOPWA Performance Report Workbook</t>
  </si>
  <si>
    <t>What is the HOPWA Performance Report Workbook?</t>
  </si>
  <si>
    <t xml:space="preserve">This workbook provides annual performance data for HOPWA activities. This includes outputs (e.g., households served and demographic information), outcomes (e.g., access to care and support outcomes) and expenditures (for HOPWA-eligible costs).   </t>
  </si>
  <si>
    <t>This data will be compiled by the HOPWA Formula or Competitive Grantee, as part of providing annual performance reporting to HUD.</t>
  </si>
  <si>
    <t>Who completes this form?</t>
  </si>
  <si>
    <r>
      <t xml:space="preserve">This workbook will be completed by </t>
    </r>
    <r>
      <rPr>
        <b/>
        <sz val="11"/>
        <rFont val="Calibri"/>
        <family val="2"/>
      </rPr>
      <t>any organization</t>
    </r>
    <r>
      <rPr>
        <sz val="11"/>
        <rFont val="Calibri"/>
        <family val="2"/>
      </rPr>
      <t xml:space="preserve"> that conducts any HOPWA activities other than administrative activities. This includes HOPWA Formula or Competitive Grantees that conduct other HOPWA activities besides administrative activities, and the </t>
    </r>
    <r>
      <rPr>
        <b/>
        <sz val="11"/>
        <rFont val="Calibri"/>
        <family val="2"/>
      </rPr>
      <t>Project Sponsor</t>
    </r>
    <r>
      <rPr>
        <sz val="11"/>
        <rFont val="Calibri"/>
        <family val="2"/>
      </rPr>
      <t xml:space="preserve"> organizations that Grantees contract to provide HOPWA services (as defined in 24 CFR 574.3).</t>
    </r>
  </si>
  <si>
    <t xml:space="preserve">There should be one organization's HOPWA activities reported in each workbook. Each organization should complete a separate performance report workbook that only includes the HOPWA activities conducted by that organization. </t>
  </si>
  <si>
    <t>What tabs should be completed for this report?</t>
  </si>
  <si>
    <r>
      <rPr>
        <b/>
        <sz val="12"/>
        <color theme="1"/>
        <rFont val="Calibri"/>
        <family val="2"/>
      </rPr>
      <t>The Performance Report Workbook</t>
    </r>
    <r>
      <rPr>
        <b/>
        <sz val="11"/>
        <color theme="1"/>
        <rFont val="Calibri"/>
        <family val="2"/>
      </rPr>
      <t xml:space="preserve"> requires the completion of the following tabs:</t>
    </r>
  </si>
  <si>
    <t>•</t>
  </si>
  <si>
    <t>DEM (Demographics) &amp; Prior Living (see Note)</t>
  </si>
  <si>
    <t>Leveraging</t>
  </si>
  <si>
    <t>ATC (Access to Care) &amp; Totals</t>
  </si>
  <si>
    <r>
      <t>ONLY PROJECT SPONSORS</t>
    </r>
    <r>
      <rPr>
        <b/>
        <sz val="12"/>
        <color theme="1"/>
        <rFont val="Calibri"/>
        <family val="2"/>
      </rPr>
      <t>*</t>
    </r>
    <r>
      <rPr>
        <sz val="11"/>
        <color theme="1"/>
        <rFont val="Calibri"/>
        <family val="2"/>
      </rPr>
      <t xml:space="preserve"> should complete these tabs: </t>
    </r>
  </si>
  <si>
    <t>HOPWA Provider</t>
  </si>
  <si>
    <t>CONTACT</t>
  </si>
  <si>
    <r>
      <rPr>
        <b/>
        <i/>
        <sz val="12"/>
        <color theme="1"/>
        <rFont val="Calibri"/>
        <family val="2"/>
      </rPr>
      <t>*</t>
    </r>
    <r>
      <rPr>
        <i/>
        <sz val="11"/>
        <color theme="1"/>
        <rFont val="Calibri"/>
        <family val="2"/>
      </rPr>
      <t xml:space="preserve">For </t>
    </r>
    <r>
      <rPr>
        <b/>
        <i/>
        <sz val="11"/>
        <color theme="1"/>
        <rFont val="Calibri"/>
        <family val="2"/>
      </rPr>
      <t>Grantees</t>
    </r>
    <r>
      <rPr>
        <i/>
        <sz val="11"/>
        <color theme="1"/>
        <rFont val="Calibri"/>
        <family val="2"/>
      </rPr>
      <t xml:space="preserve"> that are approved to conduct Resource Identification or Technical Assistance activities</t>
    </r>
    <r>
      <rPr>
        <sz val="11"/>
        <color theme="1"/>
        <rFont val="Calibri"/>
        <family val="2"/>
      </rPr>
      <t xml:space="preserve">, please report your expenditure amounts for those budget line items in the </t>
    </r>
    <r>
      <rPr>
        <b/>
        <i/>
        <sz val="11"/>
        <color theme="1"/>
        <rFont val="Calibri"/>
        <family val="2"/>
      </rPr>
      <t>HOPWA Provider tab</t>
    </r>
    <r>
      <rPr>
        <sz val="11"/>
        <color theme="1"/>
        <rFont val="Calibri"/>
        <family val="2"/>
      </rPr>
      <t xml:space="preserve">. These are the only cells that you will need to complete in the </t>
    </r>
    <r>
      <rPr>
        <b/>
        <i/>
        <sz val="11"/>
        <color theme="1"/>
        <rFont val="Calibri"/>
        <family val="2"/>
      </rPr>
      <t xml:space="preserve">HOPWA Provider </t>
    </r>
    <r>
      <rPr>
        <sz val="11"/>
        <color theme="1"/>
        <rFont val="Calibri"/>
        <family val="2"/>
      </rPr>
      <t xml:space="preserve">tab. </t>
    </r>
  </si>
  <si>
    <r>
      <rPr>
        <b/>
        <sz val="11"/>
        <color theme="1"/>
        <rFont val="Calibri"/>
        <family val="2"/>
      </rPr>
      <t xml:space="preserve">Note: </t>
    </r>
    <r>
      <rPr>
        <sz val="11"/>
        <color theme="1"/>
        <rFont val="Calibri"/>
        <family val="2"/>
      </rPr>
      <t>Complete Prior Living information only for individuals served by TBRA, P-FBH, ST-TFBH or PHP.</t>
    </r>
  </si>
  <si>
    <r>
      <t xml:space="preserve">The remaining tabs should </t>
    </r>
    <r>
      <rPr>
        <b/>
        <sz val="11"/>
        <rFont val="Calibri"/>
        <family val="2"/>
      </rPr>
      <t xml:space="preserve">ONLY </t>
    </r>
    <r>
      <rPr>
        <sz val="11"/>
        <rFont val="Calibri"/>
        <family val="2"/>
      </rPr>
      <t>be completed</t>
    </r>
    <r>
      <rPr>
        <b/>
        <sz val="11"/>
        <rFont val="Calibri"/>
        <family val="2"/>
      </rPr>
      <t xml:space="preserve"> based on HOPWA services provided by the organization completing this workbook. </t>
    </r>
    <r>
      <rPr>
        <i/>
        <sz val="11"/>
        <rFont val="Calibri"/>
        <family val="2"/>
      </rPr>
      <t xml:space="preserve">Leave tabs untouched </t>
    </r>
    <r>
      <rPr>
        <sz val="11"/>
        <rFont val="Calibri"/>
        <family val="2"/>
      </rPr>
      <t>if the activity is not provided by the organization.</t>
    </r>
  </si>
  <si>
    <t>TBRA (Tenant-Based Rental Assistance)</t>
  </si>
  <si>
    <t>P-FBH (Permanent Facility-Based Housing)</t>
  </si>
  <si>
    <t>ST-TFBH (Short-Term or Transitional Facility-Based Housing)</t>
  </si>
  <si>
    <t>STRMU (Short-Term Rent, Mortgage and Utilities Assistance)</t>
  </si>
  <si>
    <t>PHP (Permanent Housing Placement Assistance)</t>
  </si>
  <si>
    <t>Housing Info (Housing Information Services)</t>
  </si>
  <si>
    <t>Supp Svcs (HOPWA Supportive Services)</t>
  </si>
  <si>
    <t>Other Competitive Activity</t>
  </si>
  <si>
    <t>CAP DEV (Capital Development)</t>
  </si>
  <si>
    <t>VAWA (Housing Transfers for Households Covered by the Violence Against Women Act)</t>
  </si>
  <si>
    <t xml:space="preserve">Important Information  </t>
  </si>
  <si>
    <t>To ensure the integrity of this reporting form, please do not DELETE or ALTER any rows, columns, tabs, or the NAME of the report.</t>
  </si>
  <si>
    <t xml:space="preserve">This form requires the entry of data only where applicable, with no other actions required. </t>
  </si>
  <si>
    <t xml:space="preserve">  Enter text in empty cells next to questions.</t>
  </si>
  <si>
    <t xml:space="preserve">  Enter numbers where the entry reads “0” and the answer is an amount greater than zero.</t>
  </si>
  <si>
    <t>SUBMISSION INSTRUCTIONS</t>
  </si>
  <si>
    <r>
      <t xml:space="preserve">Once complete, the Project Sponsor should return the entire workbook </t>
    </r>
    <r>
      <rPr>
        <i/>
        <sz val="11"/>
        <color theme="1"/>
        <rFont val="Calibri"/>
        <family val="2"/>
      </rPr>
      <t>to the Grantee</t>
    </r>
    <r>
      <rPr>
        <sz val="11"/>
        <color theme="1"/>
        <rFont val="Calibri"/>
        <family val="2"/>
      </rPr>
      <t xml:space="preserve"> in the manner and timeline prescribed by the Grantee. </t>
    </r>
  </si>
  <si>
    <t xml:space="preserve">The report MUST be submitted in this Excel format. </t>
  </si>
  <si>
    <t>DO NOT alter the name of this file; return it to the Grantee with the file name as provided.</t>
  </si>
  <si>
    <r>
      <t xml:space="preserve">The Grantee is responsible for reviewing this report and submitting it to HUD. Project Sponsors </t>
    </r>
    <r>
      <rPr>
        <b/>
        <i/>
        <sz val="11"/>
        <color theme="1"/>
        <rFont val="Calibri"/>
        <family val="2"/>
      </rPr>
      <t>should not</t>
    </r>
    <r>
      <rPr>
        <sz val="11"/>
        <color theme="1"/>
        <rFont val="Calibri"/>
        <family val="2"/>
      </rPr>
      <t xml:space="preserve"> submit this report to HUD; only to the Grantee.</t>
    </r>
  </si>
  <si>
    <t>The Grantee may be contacted by HUD or a HUD contractor regarding the accuracy of this report.</t>
  </si>
  <si>
    <t>Please contact the Grantee if you require support submitting this form.</t>
  </si>
  <si>
    <t>Grant ID</t>
  </si>
  <si>
    <t>Grantee</t>
  </si>
  <si>
    <t>Sponsor ID</t>
  </si>
  <si>
    <t>Sponsor</t>
  </si>
  <si>
    <t>File ID</t>
  </si>
  <si>
    <t>FOK91222</t>
  </si>
  <si>
    <t>Tulsa</t>
  </si>
  <si>
    <t>S69463</t>
  </si>
  <si>
    <t>S69463_HIV Resource Consortium, d/b/a Tulsa CARES</t>
  </si>
  <si>
    <t>23145_182014</t>
  </si>
  <si>
    <t>Please complete for organizations designated to serve as project sponsor, i.e., organizations involved in the direct delivery of services for client households, as defined by 24 CFR 574.3.</t>
  </si>
  <si>
    <t>Project Sponsor Questions</t>
  </si>
  <si>
    <t>Responses</t>
  </si>
  <si>
    <t>What is the organization's name?</t>
  </si>
  <si>
    <t>HIV Resource Consortium, Inc. d/b/a Tulsa CARES</t>
  </si>
  <si>
    <t>What is the organization's Unique Entity Identifier (UEI)?</t>
  </si>
  <si>
    <t>FLMAV674K4N5</t>
  </si>
  <si>
    <t>What is the organization's Employer ID Number (EIN) or Tax ID Number (TIN)?</t>
  </si>
  <si>
    <t>73-1388569</t>
  </si>
  <si>
    <t>What is the HOPWA contract amount for this organization?</t>
  </si>
  <si>
    <t xml:space="preserve">What is the organization's business street address? </t>
  </si>
  <si>
    <t>3712 E 11th St</t>
  </si>
  <si>
    <t xml:space="preserve">In what city is the organization's business address? </t>
  </si>
  <si>
    <t xml:space="preserve">In what county is the organization's business address? </t>
  </si>
  <si>
    <t>In what state is the organization's business address?</t>
  </si>
  <si>
    <t>Oklahoma</t>
  </si>
  <si>
    <t>What is the organization's business address zip code?</t>
  </si>
  <si>
    <t>What is the organization's parent company, if applicable?</t>
  </si>
  <si>
    <t>N/A</t>
  </si>
  <si>
    <t>What department administers the organization's grant?</t>
  </si>
  <si>
    <t>Housing</t>
  </si>
  <si>
    <t>What is the organization's phone number (including extension)?</t>
  </si>
  <si>
    <t>918.834.4194</t>
  </si>
  <si>
    <t>What is the organization's fax number?</t>
  </si>
  <si>
    <t>918.834.4189</t>
  </si>
  <si>
    <t>What is the organization's website?</t>
  </si>
  <si>
    <t>www.tulsacares.org</t>
  </si>
  <si>
    <t>What is the organization's Facebook page?</t>
  </si>
  <si>
    <t>www.facebook.com/TulsaCARES/</t>
  </si>
  <si>
    <t>What is the organization's Twitter handle?</t>
  </si>
  <si>
    <t>@TulsaCARES</t>
  </si>
  <si>
    <r>
      <t xml:space="preserve">Is this a faith-based organization? </t>
    </r>
    <r>
      <rPr>
        <b/>
        <sz val="11"/>
        <color theme="1"/>
        <rFont val="Calibri"/>
        <family val="2"/>
      </rPr>
      <t>Yes or No.</t>
    </r>
  </si>
  <si>
    <t>NO</t>
  </si>
  <si>
    <r>
      <t>Is this a nonprofit organization?</t>
    </r>
    <r>
      <rPr>
        <b/>
        <sz val="11"/>
        <color theme="1"/>
        <rFont val="Calibri"/>
        <family val="2"/>
      </rPr>
      <t xml:space="preserve"> Yes or No.</t>
    </r>
  </si>
  <si>
    <t>Yes</t>
  </si>
  <si>
    <r>
      <t xml:space="preserve">Is this a grassroots organization? </t>
    </r>
    <r>
      <rPr>
        <b/>
        <sz val="11"/>
        <color theme="1"/>
        <rFont val="Calibri"/>
        <family val="2"/>
      </rPr>
      <t>Yes or No.</t>
    </r>
  </si>
  <si>
    <t>No</t>
  </si>
  <si>
    <t>What are the cities of the organization's primary service area?</t>
  </si>
  <si>
    <t>Tulsa, Muskogee, Grove, Claremore, Broken Arrow, Sapulpa, Pryer</t>
  </si>
  <si>
    <t>What are the counties of the organization's primary service area?</t>
  </si>
  <si>
    <t>Washington, Nowata, Craig, Ottowa, Mayes, Delaware, Cherokee, Adair,Sequoyah, Laflore, Latimere, Pittsburgh, McIntosh, Haskell, Muskogee, Okfuskee, Tulsa, Creek, Rogers, Wagoner, Osage, Okmulgee, Pawnee</t>
  </si>
  <si>
    <t xml:space="preserve">In what congressional district is the organization located? </t>
  </si>
  <si>
    <t xml:space="preserve">In what congressional district is the primary service area? </t>
  </si>
  <si>
    <t>1, 2, 3</t>
  </si>
  <si>
    <r>
      <t xml:space="preserve">Is there a waiting list for HOPWA housing subsidy assistance services in the organization's service area? </t>
    </r>
    <r>
      <rPr>
        <b/>
        <sz val="11"/>
        <color theme="1"/>
        <rFont val="Calibri"/>
        <family val="2"/>
      </rPr>
      <t>Yes or No.</t>
    </r>
  </si>
  <si>
    <t xml:space="preserve">Project Sponsor Non-Direct Service Expenditures </t>
  </si>
  <si>
    <t>What were the total HOPWA funds expended for Administration costs?</t>
  </si>
  <si>
    <t>How much was expended on Technical Assistance?</t>
  </si>
  <si>
    <t>How much was expended on Resource Identification?</t>
  </si>
  <si>
    <r>
      <t xml:space="preserve">Contact Information for your Organization
</t>
    </r>
    <r>
      <rPr>
        <b/>
        <sz val="12"/>
        <color theme="1"/>
        <rFont val="Calibri"/>
        <family val="2"/>
      </rPr>
      <t xml:space="preserve">Only organizations designated as project sponsors (see definition of "Project Sponsor Organization" in Performance Report Cover tab) should complete this tab. </t>
    </r>
  </si>
  <si>
    <t>Question</t>
  </si>
  <si>
    <t>Contact Information for Primary Program Contact</t>
  </si>
  <si>
    <t xml:space="preserve">What is the Primary Program contact name? </t>
  </si>
  <si>
    <t>Kate Neary</t>
  </si>
  <si>
    <t xml:space="preserve">What is the Primary Program contact title? </t>
  </si>
  <si>
    <t>Chief Executive Officer</t>
  </si>
  <si>
    <t xml:space="preserve">In what department does the Primary Program contact work? </t>
  </si>
  <si>
    <t>Administration</t>
  </si>
  <si>
    <t xml:space="preserve">What is the Primary Program contact email? </t>
  </si>
  <si>
    <t>katen@tulsacares.org</t>
  </si>
  <si>
    <t xml:space="preserve">What is the Primary Program contact phone number (including extension)? </t>
  </si>
  <si>
    <t xml:space="preserve">What is the Primary Program contact fax number? </t>
  </si>
  <si>
    <t>981.834.4189</t>
  </si>
  <si>
    <t>Contact Information for Secondary Program Contact</t>
  </si>
  <si>
    <t xml:space="preserve">What is the Secondary Program contact name? </t>
  </si>
  <si>
    <t>Natalie Jarred</t>
  </si>
  <si>
    <t xml:space="preserve">What is the Secondary Program contact title? </t>
  </si>
  <si>
    <t>Chief Financial and Administative Officer</t>
  </si>
  <si>
    <t xml:space="preserve">In what department does the Secondary Program contact work? </t>
  </si>
  <si>
    <t xml:space="preserve">What is the Secondary Program contact email? </t>
  </si>
  <si>
    <t>nataliej@tulsacares.org</t>
  </si>
  <si>
    <t xml:space="preserve">What is the Secondary Program contact phone number (including extension)? </t>
  </si>
  <si>
    <t xml:space="preserve">What is the Secondary Program contact fax number? </t>
  </si>
  <si>
    <t>Contact Information for Individuals Seeking Services</t>
  </si>
  <si>
    <t xml:space="preserve">What is the Services contact name? </t>
  </si>
  <si>
    <t>Tifany Oslin</t>
  </si>
  <si>
    <t xml:space="preserve">What is the Services contact title? </t>
  </si>
  <si>
    <t>Housing Program Coordinator</t>
  </si>
  <si>
    <t xml:space="preserve">In what department does the Services contact work? </t>
  </si>
  <si>
    <t xml:space="preserve">What is the Services contact email? </t>
  </si>
  <si>
    <t>tifanyo@tulsacares.org</t>
  </si>
  <si>
    <t xml:space="preserve">What is the Services contact phone number (including extension)? </t>
  </si>
  <si>
    <t xml:space="preserve">What is the Services contact fax number? </t>
  </si>
  <si>
    <r>
      <t xml:space="preserve">Complete the age, gender, race, and ethnicity information for all individuals served with all types of HOPWA assistance.
</t>
    </r>
    <r>
      <rPr>
        <b/>
        <i/>
        <sz val="12"/>
        <color theme="1"/>
        <rFont val="Calibri"/>
        <family val="2"/>
      </rPr>
      <t>See totals in rows 27 and 28.</t>
    </r>
  </si>
  <si>
    <t xml:space="preserve">A. For each racial category, how many HOPWA-eligible Individuals identified as such? 
</t>
  </si>
  <si>
    <t>Male</t>
  </si>
  <si>
    <t>Female</t>
  </si>
  <si>
    <t>Gender Nonbinary</t>
  </si>
  <si>
    <t>Transgender Female</t>
  </si>
  <si>
    <t>Transgender Male</t>
  </si>
  <si>
    <t>Gender not Disclosed</t>
  </si>
  <si>
    <t>Of the total number of individuals reported for each racial category, how many also identify as Hispanic or Latinx?</t>
  </si>
  <si>
    <t>Totals</t>
  </si>
  <si>
    <t>Younger Than 18</t>
  </si>
  <si>
    <t>18-30</t>
  </si>
  <si>
    <t>31-50</t>
  </si>
  <si>
    <t>51 or Older</t>
  </si>
  <si>
    <t>Total Hispanic or Latinx</t>
  </si>
  <si>
    <t>AA COL</t>
  </si>
  <si>
    <t>Asian</t>
  </si>
  <si>
    <t>Asian &amp; White</t>
  </si>
  <si>
    <t>Black/African American</t>
  </si>
  <si>
    <t>Black/African American &amp; White</t>
  </si>
  <si>
    <t>American Indian/Alaskan Native</t>
  </si>
  <si>
    <t>American Indian/Alaskan Native &amp; Black/African American</t>
  </si>
  <si>
    <t>American Indian/Alaskan Native &amp; White</t>
  </si>
  <si>
    <t>Native Hawaiian/Other Pacific Islander</t>
  </si>
  <si>
    <t>Other Multi-Racial</t>
  </si>
  <si>
    <t>White</t>
  </si>
  <si>
    <t xml:space="preserve">B. For each racial category, how many other household members (beneficiaries) identified as such? </t>
  </si>
  <si>
    <t>b. Asian</t>
  </si>
  <si>
    <t>b. Asian &amp; White</t>
  </si>
  <si>
    <t>b. Black/African American</t>
  </si>
  <si>
    <t>b. Black/African American &amp; White</t>
  </si>
  <si>
    <t>b. American Indian/Alaskan Native</t>
  </si>
  <si>
    <t>b. American Indian/Alaskan Native &amp; Black/African American</t>
  </si>
  <si>
    <t>b. American Indian/Alaskan Native &amp; White</t>
  </si>
  <si>
    <t>b. Native Hawaiian/Other Pacific Islander</t>
  </si>
  <si>
    <t>b. Other Multi-Racial</t>
  </si>
  <si>
    <t>b. White</t>
  </si>
  <si>
    <t>TOTS_ROW</t>
  </si>
  <si>
    <t>Total number of HOPWA-eligible individuals served with HOPWA assistance (rows 4-13):</t>
  </si>
  <si>
    <t>Total number of other household members (beneficiaries) served with HOPWA assistance (rows 16-25):</t>
  </si>
  <si>
    <t>How many other household members (beneficiaries) are HIV+?</t>
  </si>
  <si>
    <t xml:space="preserve">How many other household members (beneficiaries) are HIV negative or have an unknown HIV status? </t>
  </si>
  <si>
    <t>Complete Prior Living Situations for HOPWA-eligible Individuals served by TBRA, P-FBH, ST-TFBH, or PHP</t>
  </si>
  <si>
    <t xml:space="preserve">How many HOPWA-eligible individuals continued receiving HOPWA assistance from the previous year? </t>
  </si>
  <si>
    <t>How many individuals newly receiving HOPWA assistance came from:</t>
  </si>
  <si>
    <t>A place not meant for human habitation?</t>
  </si>
  <si>
    <t>An emergency shelter?</t>
  </si>
  <si>
    <t>A transitional housing facility for formerly homeless persons?</t>
  </si>
  <si>
    <t>A permanent housing situation for formerly homeless persons?</t>
  </si>
  <si>
    <t>A psychiatric hospital or other psychiatric facility?</t>
  </si>
  <si>
    <t xml:space="preserve">A substance abuse facility? </t>
  </si>
  <si>
    <t>A non-psychiatric hospital?</t>
  </si>
  <si>
    <t>A foster care home?</t>
  </si>
  <si>
    <t xml:space="preserve">Jail, prison, or a juvenile detention facility? </t>
  </si>
  <si>
    <t xml:space="preserve">A rented room, apartment or house? </t>
  </si>
  <si>
    <t>A house the individual owned?</t>
  </si>
  <si>
    <t>Staying at someone else's house?</t>
  </si>
  <si>
    <t xml:space="preserve">A hotel or motel paid for by the individual? </t>
  </si>
  <si>
    <t>Any other prior living situation?</t>
  </si>
  <si>
    <t xml:space="preserve">How many individuals newly receiving HOPWA assistance didn't report or refused to report their prior living situation? </t>
  </si>
  <si>
    <t>How many individuals newly receiving HOPWA assistance during this program year reported a prior living situation of homelessness [place not for human habitation, emergency shelter, transitional housing]:</t>
  </si>
  <si>
    <t>Also meet the definition of experiencing chronic homelessness?</t>
  </si>
  <si>
    <t>Also were veterans?</t>
  </si>
  <si>
    <t>Report the source(s) of cash or in-kind leveraged federal, state, local or private resources identified in either the Consolidated or Annual Plan (for formula grantees) or the grant proposal/application (for competitive grantees) and used in the delivery of the HOPWA program and the amount of leveraged dollars.</t>
  </si>
  <si>
    <r>
      <t xml:space="preserve">What is the amount </t>
    </r>
    <r>
      <rPr>
        <b/>
        <sz val="11"/>
        <color rgb="FFFF0000"/>
        <rFont val="Calibri"/>
        <family val="2"/>
      </rPr>
      <t>and type</t>
    </r>
    <r>
      <rPr>
        <b/>
        <sz val="11"/>
        <color theme="1"/>
        <rFont val="Calibri"/>
        <family val="2"/>
      </rPr>
      <t xml:space="preserve"> of leveraged funding that was provided by any of these sources? </t>
    </r>
  </si>
  <si>
    <t>Funding for this Report</t>
  </si>
  <si>
    <t>Was this a Housing Subsidy Assistance? 
Yes or No.</t>
  </si>
  <si>
    <t xml:space="preserve">  ESG</t>
  </si>
  <si>
    <t xml:space="preserve">  HOME</t>
  </si>
  <si>
    <t xml:space="preserve">  Ryan White</t>
  </si>
  <si>
    <t xml:space="preserve">  Continuum of Care (CoC)</t>
  </si>
  <si>
    <t xml:space="preserve">  Low-Income Housing Tax Credit</t>
  </si>
  <si>
    <t xml:space="preserve">  Housing Choice Voucher Program</t>
  </si>
  <si>
    <t xml:space="preserve">  Private grants</t>
  </si>
  <si>
    <t xml:space="preserve">  In-kind resources</t>
  </si>
  <si>
    <t xml:space="preserve">  Grantee cash</t>
  </si>
  <si>
    <t>Other types of private or public funding:</t>
  </si>
  <si>
    <t xml:space="preserve">   Other FUNDING_1</t>
  </si>
  <si>
    <t xml:space="preserve">   Other FUNDING_2</t>
  </si>
  <si>
    <t xml:space="preserve">   Other FUNDING_3</t>
  </si>
  <si>
    <t xml:space="preserve">   Other FUNDING_4</t>
  </si>
  <si>
    <t xml:space="preserve">   Other FUNDING_5</t>
  </si>
  <si>
    <t xml:space="preserve">   Other FUNDING_6</t>
  </si>
  <si>
    <t xml:space="preserve">   Other FUNDING_7</t>
  </si>
  <si>
    <t xml:space="preserve">   Other FUNDING_8</t>
  </si>
  <si>
    <t xml:space="preserve">   Other FUNDING_9</t>
  </si>
  <si>
    <t xml:space="preserve">   Other FUNDING_10</t>
  </si>
  <si>
    <t xml:space="preserve">   Other FUNDING_11</t>
  </si>
  <si>
    <t xml:space="preserve">   Other FUNDING_12</t>
  </si>
  <si>
    <t xml:space="preserve">   Other FUNDING_13</t>
  </si>
  <si>
    <t xml:space="preserve">   Other FUNDING_14</t>
  </si>
  <si>
    <t xml:space="preserve">   Other FUNDING_15</t>
  </si>
  <si>
    <t>Program Income</t>
  </si>
  <si>
    <t>What was the amount of program income collected from resident rent payments in the program year?</t>
  </si>
  <si>
    <t xml:space="preserve">What was the amount of program income collected from other sources (non-resident payments) in the program year? </t>
  </si>
  <si>
    <t>Uses of Program Income</t>
  </si>
  <si>
    <t>What was the amount of total program income that was spent on housing assistance in the program year?</t>
  </si>
  <si>
    <t>What was the amount of total program income that was spent on supportive services or other non-housing costs in the program year?</t>
  </si>
  <si>
    <t>Rent Payments Made by HOPWA Housing Subsidy Assistance Recipients Directly to Private Landlords</t>
  </si>
  <si>
    <t>What was the amount of resident rent payment that residents paid directly to private landlords?</t>
  </si>
  <si>
    <t>Complete this section for all Households served with HOPWA Tenant-Based Rental Assistance (TBRA) by your organization in the reporting year.</t>
  </si>
  <si>
    <t>This Report</t>
  </si>
  <si>
    <t>TBRA Households Served and Expenditures</t>
  </si>
  <si>
    <t>How many households were served with HOPWA TBRA assistance?</t>
  </si>
  <si>
    <t>What were the total HOPWA funds expended for TBRA rental assistance?</t>
  </si>
  <si>
    <t xml:space="preserve">Other (Non-TBRA) Rental Assistance
Households Served and Expenditures (Other Non-TBRA Rental Assistance activities must be approved in the grant agreement). </t>
  </si>
  <si>
    <t>How many total households were served with Other (non-TBRA) Rental Assistance?</t>
  </si>
  <si>
    <t>What were the total HOPWA funds expended for Other (non-TBRA) Rental Assistance, as approved in the grant agreement?</t>
  </si>
  <si>
    <t>Describe the Other (non-TBRA) Rental Assistance provided. (150 characters).</t>
  </si>
  <si>
    <t>TBRA Household Total (TBRA + Other)</t>
  </si>
  <si>
    <t>Income Levels for Households Served by this Activity</t>
  </si>
  <si>
    <t>What is the number of households with income below 30% of Area Median Income?</t>
  </si>
  <si>
    <t>What is the number of households with income between 31% and 50% of Area Median Income?</t>
  </si>
  <si>
    <t>What is the number of households with income between 51% and 80% of Area Median Income?</t>
  </si>
  <si>
    <t>Sources of Income for Households Served by this Activity</t>
  </si>
  <si>
    <t>How many households accessed or maintained access to the following sources of income in the past year?</t>
  </si>
  <si>
    <t>Earned Income from Employment</t>
  </si>
  <si>
    <t>Retirement</t>
  </si>
  <si>
    <t>SSI</t>
  </si>
  <si>
    <t>SSDI</t>
  </si>
  <si>
    <t>Other Welfare Assistance (Supplemental Nutrition Assistance Program, WIC, TANF, etc.)</t>
  </si>
  <si>
    <t>Private Disability Insurance</t>
  </si>
  <si>
    <t>Veteran's Disability Payment (service or non-service connected payment)</t>
  </si>
  <si>
    <t>Regular contributions or gifts from organizations or persons not residing in the residence</t>
  </si>
  <si>
    <t>Worker's Compensation</t>
  </si>
  <si>
    <t>General Assistance (GA), or local program</t>
  </si>
  <si>
    <t>Unemployment Insurance</t>
  </si>
  <si>
    <t>Other Sources of Income</t>
  </si>
  <si>
    <r>
      <t xml:space="preserve">How many households maintained </t>
    </r>
    <r>
      <rPr>
        <b/>
        <sz val="11"/>
        <color theme="1"/>
        <rFont val="Calibri"/>
        <family val="2"/>
      </rPr>
      <t>no</t>
    </r>
    <r>
      <rPr>
        <sz val="11"/>
        <color theme="1"/>
        <rFont val="Calibri"/>
        <family val="2"/>
      </rPr>
      <t xml:space="preserve"> sources of income?</t>
    </r>
  </si>
  <si>
    <t>Medical Insurance for Households Served by this Activity</t>
  </si>
  <si>
    <t>How many households accessed or maintained access to the following sources of medical insurance in the past year?</t>
  </si>
  <si>
    <t>MEDICAID Health Program or local program equivalent</t>
  </si>
  <si>
    <t>MEDICARE Health Insurance or local program equivalent</t>
  </si>
  <si>
    <t>Veterans Affairs Medical Services</t>
  </si>
  <si>
    <t>AIDS Drug Assistance Program</t>
  </si>
  <si>
    <t>State Children's Health Insurance Program (SCHIP) or local program equivalent</t>
  </si>
  <si>
    <t>Ryan White-funded Medical or Dental Assistance</t>
  </si>
  <si>
    <t>Health Outcomes for Households Served by this Activity</t>
  </si>
  <si>
    <r>
      <t xml:space="preserve">How many HOPWA-eligible individuals served with TBRA this year have </t>
    </r>
    <r>
      <rPr>
        <i/>
        <sz val="11"/>
        <color theme="1"/>
        <rFont val="Calibri"/>
        <family val="2"/>
      </rPr>
      <t>ever</t>
    </r>
    <r>
      <rPr>
        <sz val="11"/>
        <color theme="1"/>
        <rFont val="Calibri"/>
        <family val="2"/>
      </rPr>
      <t xml:space="preserve"> been prescribed Anti-Retroviral Therapy?</t>
    </r>
  </si>
  <si>
    <t>How many HOPWA-eligible persons served with TBRA have shown an improved viral load or achieved viral suppression?</t>
  </si>
  <si>
    <t>Longevity for Households Served by this Activity</t>
  </si>
  <si>
    <t xml:space="preserve">How many households have been served with TBRA for less than one year? </t>
  </si>
  <si>
    <t xml:space="preserve">How many households have been served with TBRA for more than one year, but less than five years? </t>
  </si>
  <si>
    <t>How many households have been served with TBRA for more than five years, but less than 10 years?</t>
  </si>
  <si>
    <t>How many households have been served with TBRA for more than 10 years, but less than 15 years?</t>
  </si>
  <si>
    <t>How many households have been served with TBRA for more than 15 years?</t>
  </si>
  <si>
    <t>Housing Outcomes for Households Served by this Activity</t>
  </si>
  <si>
    <t>How many households continued receiving HOPWA TBRA assistance into the next year?</t>
  </si>
  <si>
    <t>How many households exited to other HOPWA housing programs?</t>
  </si>
  <si>
    <t>How many households exited to other housing subsidy programs?</t>
  </si>
  <si>
    <t>How many households exited to an emergency shelter?</t>
  </si>
  <si>
    <t>How many households exited to private housing?</t>
  </si>
  <si>
    <t>How many households exited to transitional housing (time limited - up to 24 months)?</t>
  </si>
  <si>
    <t>How many households exited to an institutional arrangement expected to last less than six months?</t>
  </si>
  <si>
    <t>How many households exited to institutional arrangement expected to last more than six months?</t>
  </si>
  <si>
    <t>How many households exited to a jail/prison term expected to last less than six months?</t>
  </si>
  <si>
    <t>How many households exited to a jail/prison term expected to last more than six months?</t>
  </si>
  <si>
    <t>How many households exited to a situation that isn't transitional, but is not expected to last more than 90 days and their housing situation after those 90 days is uncertain?</t>
  </si>
  <si>
    <t>How many households exited to a place not meant for human habitation?</t>
  </si>
  <si>
    <t>How many households were disconnected from care?</t>
  </si>
  <si>
    <t>How many of the HOPWA eligible individuals died?</t>
  </si>
  <si>
    <t>Complete this section for all Households served with HOPWA Permanent Facility-Based Housing assistance by your organization in the reporting year.</t>
  </si>
  <si>
    <t>There are sixty columns for facilities. If more columns are needed, please contact the HOPWA Validation Team.</t>
  </si>
  <si>
    <t>Facility 1</t>
  </si>
  <si>
    <t>Facility 2</t>
  </si>
  <si>
    <t>Facility 3</t>
  </si>
  <si>
    <t>Facility 4</t>
  </si>
  <si>
    <t>Facility 5</t>
  </si>
  <si>
    <t>Facility 6</t>
  </si>
  <si>
    <t>Facility 7</t>
  </si>
  <si>
    <t>Facility 8</t>
  </si>
  <si>
    <t>Facility 9</t>
  </si>
  <si>
    <t>Facility 10</t>
  </si>
  <si>
    <t>Facility 11</t>
  </si>
  <si>
    <t>Facility 12</t>
  </si>
  <si>
    <t>Facility 13</t>
  </si>
  <si>
    <t>Facility 14</t>
  </si>
  <si>
    <t>Facility 15</t>
  </si>
  <si>
    <t>Facility 16</t>
  </si>
  <si>
    <t>Facility 17</t>
  </si>
  <si>
    <t>Facility 18</t>
  </si>
  <si>
    <t>Facility 19</t>
  </si>
  <si>
    <t>Facility 20</t>
  </si>
  <si>
    <t>Facility 21</t>
  </si>
  <si>
    <t>Facility 22</t>
  </si>
  <si>
    <t>Facility 23</t>
  </si>
  <si>
    <t>Facility 24</t>
  </si>
  <si>
    <t>Facility 25</t>
  </si>
  <si>
    <t>Facility 26</t>
  </si>
  <si>
    <t>Facility 27</t>
  </si>
  <si>
    <t>Facility 28</t>
  </si>
  <si>
    <t>Facility 29</t>
  </si>
  <si>
    <t>Facility 30</t>
  </si>
  <si>
    <t>Facility 31</t>
  </si>
  <si>
    <t>Facility 32</t>
  </si>
  <si>
    <t>Facility 33</t>
  </si>
  <si>
    <t>Facility 34</t>
  </si>
  <si>
    <t>Facility 35</t>
  </si>
  <si>
    <t>Facility 36</t>
  </si>
  <si>
    <t>Facility 37</t>
  </si>
  <si>
    <t>Facility 38</t>
  </si>
  <si>
    <t>Facility 39</t>
  </si>
  <si>
    <t>Facility 40</t>
  </si>
  <si>
    <t>Facility 41</t>
  </si>
  <si>
    <t>Facility 42</t>
  </si>
  <si>
    <t>Facility 43</t>
  </si>
  <si>
    <t>Facility 44</t>
  </si>
  <si>
    <t>Facility 45</t>
  </si>
  <si>
    <t>Facility 46</t>
  </si>
  <si>
    <t>Facility 47</t>
  </si>
  <si>
    <t>Facility 48</t>
  </si>
  <si>
    <t>Facility 49</t>
  </si>
  <si>
    <t>Facility 50</t>
  </si>
  <si>
    <t>Facility 51</t>
  </si>
  <si>
    <t>Facility 52</t>
  </si>
  <si>
    <t>Facility 53</t>
  </si>
  <si>
    <t>Facility 54</t>
  </si>
  <si>
    <t>Facility 55</t>
  </si>
  <si>
    <t>Facility 56</t>
  </si>
  <si>
    <t>Facility 57</t>
  </si>
  <si>
    <t>Facility 58</t>
  </si>
  <si>
    <t>Facility 59</t>
  </si>
  <si>
    <t>Facility 60</t>
  </si>
  <si>
    <t>Facility Information</t>
  </si>
  <si>
    <t>BJ COL</t>
  </si>
  <si>
    <r>
      <t xml:space="preserve">What is the </t>
    </r>
    <r>
      <rPr>
        <b/>
        <sz val="11"/>
        <color theme="1"/>
        <rFont val="Calibri"/>
        <family val="2"/>
      </rPr>
      <t>name</t>
    </r>
    <r>
      <rPr>
        <sz val="11"/>
        <color theme="1"/>
        <rFont val="Calibri"/>
        <family val="2"/>
      </rPr>
      <t xml:space="preserve"> of the housing facility?</t>
    </r>
  </si>
  <si>
    <r>
      <t xml:space="preserve">Is the facility a medically assisted living facility? </t>
    </r>
    <r>
      <rPr>
        <b/>
        <sz val="11"/>
        <color theme="1"/>
        <rFont val="Calibri"/>
        <family val="2"/>
      </rPr>
      <t>Yes or No</t>
    </r>
    <r>
      <rPr>
        <sz val="11"/>
        <color theme="1"/>
        <rFont val="Calibri"/>
        <family val="2"/>
      </rPr>
      <t>.</t>
    </r>
  </si>
  <si>
    <r>
      <t xml:space="preserve">Was the housing facility placed into service during this program year? </t>
    </r>
    <r>
      <rPr>
        <b/>
        <sz val="11"/>
        <color theme="1"/>
        <rFont val="Calibri"/>
        <family val="2"/>
      </rPr>
      <t>Yes or No</t>
    </r>
    <r>
      <rPr>
        <sz val="11"/>
        <color theme="1"/>
        <rFont val="Calibri"/>
        <family val="2"/>
      </rPr>
      <t>.</t>
    </r>
  </si>
  <si>
    <r>
      <t xml:space="preserve">For housing facilities placed into service </t>
    </r>
    <r>
      <rPr>
        <i/>
        <sz val="11"/>
        <color theme="1"/>
        <rFont val="Calibri"/>
        <family val="2"/>
      </rPr>
      <t>during this program year,</t>
    </r>
    <r>
      <rPr>
        <sz val="11"/>
        <color theme="1"/>
        <rFont val="Calibri"/>
        <family val="2"/>
      </rPr>
      <t xml:space="preserve"> how many units were placed into service? [Do not complete if facility placed in service in prior years.]</t>
    </r>
  </si>
  <si>
    <t>Leasing -- Households and Expenditures Served by this Activity</t>
  </si>
  <si>
    <t>How many households received Permanent Facility-Based Housing Leasing support for each facility?</t>
  </si>
  <si>
    <t>What were the HOPWA funds expended for Permanent Facility-Based Housing Leasing Costs for each facility?</t>
  </si>
  <si>
    <t>Operating -- Households and Expenditures Served by this Activity</t>
  </si>
  <si>
    <t>How many households received Permanent Facility-Based Housing Operating support for each facility?</t>
  </si>
  <si>
    <t>What were the HOPWA funds expended for Permanent Facility-Based Housing Operating Costs for each facility?</t>
  </si>
  <si>
    <t>Other Housing Support -- Households and Expenditures Served by this Activity</t>
  </si>
  <si>
    <t>How many households received Other types of Permanent Facility-Based Housing support for each facility?</t>
  </si>
  <si>
    <t>What were the HOPWA funds expended for Other types of Permanent Facility-Based Housing for each facility?</t>
  </si>
  <si>
    <t>For households served with Other Permanent Facility-Based Housing, what type of service were they provided? (150 characters)</t>
  </si>
  <si>
    <t>PFBH Deduplication</t>
  </si>
  <si>
    <r>
      <t xml:space="preserve">How many households received more than one type of PFBH </t>
    </r>
    <r>
      <rPr>
        <b/>
        <sz val="11"/>
        <color rgb="FFFF0000"/>
        <rFont val="Calibri"/>
        <family val="2"/>
      </rPr>
      <t>for each facility</t>
    </r>
    <r>
      <rPr>
        <sz val="11"/>
        <color theme="1"/>
        <rFont val="Calibri"/>
        <family val="2"/>
      </rPr>
      <t>? (Leasing, Operating, Other)</t>
    </r>
  </si>
  <si>
    <t>Total Deduplicated Household Count</t>
  </si>
  <si>
    <t xml:space="preserve">How many households have been served by permanent facility-based housing for less than one year? </t>
  </si>
  <si>
    <t xml:space="preserve">How many households have been served by permanent facility-based housing for more than one year, but less than 5 years? </t>
  </si>
  <si>
    <t>How many households have been served by permanent facility-based housing for more than 5 years, but less than 10 years?</t>
  </si>
  <si>
    <t>How many households have been served by permanent facility-based housing for more than 10 years, but less than 15 years?</t>
  </si>
  <si>
    <t>How many households have been served by permanent facility-based housing for more than 15 years?</t>
  </si>
  <si>
    <r>
      <t xml:space="preserve">How many HOPWA-eligible individuals served with PFBH this year have </t>
    </r>
    <r>
      <rPr>
        <i/>
        <sz val="11"/>
        <color theme="1"/>
        <rFont val="Calibri"/>
        <family val="2"/>
      </rPr>
      <t>ever</t>
    </r>
    <r>
      <rPr>
        <sz val="11"/>
        <color theme="1"/>
        <rFont val="Calibri"/>
        <family val="2"/>
      </rPr>
      <t xml:space="preserve"> been prescribed Anti-Retroviral Therapy, by facility?</t>
    </r>
  </si>
  <si>
    <t>How many HOPWA-eligible persons served with PFBH have shown an improved viral load or achieved viral suppression, by facility?</t>
  </si>
  <si>
    <t>How many households continued receiving this type of HOPWA assistance into the next year?</t>
  </si>
  <si>
    <t>How many households exited to institutional arrangement expected to last less than six months?</t>
  </si>
  <si>
    <r>
      <t xml:space="preserve">Complete this section for Facilities, Households served with HOPWA Short-Term or Transitional Facility-Based Housing assistance by your organization in the reporting year.
</t>
    </r>
    <r>
      <rPr>
        <i/>
        <sz val="11"/>
        <color theme="1"/>
        <rFont val="Calibri"/>
        <family val="2"/>
      </rPr>
      <t>Examples include Short-Term and Transitional Housing Types, Facility Based Housing with a tenure of fewer than 24 months, short-term treatment or health facilities, hotel-motel vouchers.</t>
    </r>
  </si>
  <si>
    <r>
      <t xml:space="preserve">For housing facilities placed into service </t>
    </r>
    <r>
      <rPr>
        <i/>
        <sz val="11"/>
        <color theme="1"/>
        <rFont val="Calibri"/>
        <family val="2"/>
      </rPr>
      <t>during this program year,</t>
    </r>
    <r>
      <rPr>
        <sz val="11"/>
        <color theme="1"/>
        <rFont val="Calibri"/>
        <family val="2"/>
      </rPr>
      <t xml:space="preserve"> how many units were placed into service? </t>
    </r>
    <r>
      <rPr>
        <b/>
        <sz val="11"/>
        <color theme="1"/>
        <rFont val="Calibri"/>
        <family val="2"/>
      </rPr>
      <t>[Do not complete if facility placed in service in prior years.]</t>
    </r>
  </si>
  <si>
    <t>How many households received Transitional/Short-Term Facility-Based Housing Leasing support for each facility?</t>
  </si>
  <si>
    <t>What were the HOPWA funds expended for Transitional/Short-Term Facility-Based Housing Leasing Costs for each facility?</t>
  </si>
  <si>
    <t>How many households received Transitional/Short-Term Facility-Based Housing Operating support for each facility?</t>
  </si>
  <si>
    <t>What were the HOPWA funds expended for Transitional/Short-Term Facility-Based Housing Operating Costs for each facility?</t>
  </si>
  <si>
    <t>Hotel-Motel -- Households and Expenditures Served by this Activity</t>
  </si>
  <si>
    <t>How many households received Hotel-Motel cost support for each facility?</t>
  </si>
  <si>
    <t>What were the HOPWA funds expended for Hotel-Motel Costs for each facility?</t>
  </si>
  <si>
    <t>How many households received Other types of Transitional/Short-Term Facility-Based Housing support for each facility?</t>
  </si>
  <si>
    <t>What were the HOPWA funds expended for Other types of Transitional/Short-Term Facility-Based Housing for each facility?</t>
  </si>
  <si>
    <t>For households served with Other Transitional/Short-Term Facility-Based Housing, what type of service were they provided? (150 characters)</t>
  </si>
  <si>
    <t>ST-TFBH Deduplication</t>
  </si>
  <si>
    <r>
      <t xml:space="preserve">How many households received more than one type of ST-TFBH </t>
    </r>
    <r>
      <rPr>
        <b/>
        <sz val="11"/>
        <color rgb="FFFF0000"/>
        <rFont val="Calibri"/>
        <family val="2"/>
      </rPr>
      <t>for each facility</t>
    </r>
    <r>
      <rPr>
        <sz val="11"/>
        <color theme="1"/>
        <rFont val="Calibri"/>
        <family val="2"/>
      </rPr>
      <t>? (Leasing, Operating, Hotel-Motel, Other)</t>
    </r>
  </si>
  <si>
    <t xml:space="preserve">How many households have been served by short-term/transitional facility-based housing for less than one year? </t>
  </si>
  <si>
    <t xml:space="preserve">How many households have been served by short-term/transitional facility-based housing for more than one year, but less than five years? </t>
  </si>
  <si>
    <t>How many households have been served by short-term/transitional facility-based housing for more than five years, but less than 10 years?</t>
  </si>
  <si>
    <t>How many households have been served by short-term/transitional facility-based housing for more than 10 years, but less than 15 years?</t>
  </si>
  <si>
    <t>How many households have been served by short-term/transitional facility-based housing for more than 15 years?</t>
  </si>
  <si>
    <t>Complete this section for all Households served with HOPWA Short-Term Rent, Mortgage, and Utilities Assistance (STRMU) by your organization in the reporting year.</t>
  </si>
  <si>
    <t>Households Served by this Activity - STRMU Breakdown</t>
  </si>
  <si>
    <r>
      <t xml:space="preserve">a. How many households were served with STRMU mortgage assistance </t>
    </r>
    <r>
      <rPr>
        <b/>
        <sz val="11"/>
        <color theme="1"/>
        <rFont val="Calibri"/>
        <family val="2"/>
      </rPr>
      <t>only</t>
    </r>
    <r>
      <rPr>
        <sz val="11"/>
        <color theme="1"/>
        <rFont val="Calibri"/>
        <family val="2"/>
      </rPr>
      <t>?</t>
    </r>
  </si>
  <si>
    <r>
      <t xml:space="preserve">b. How many households were served with STRMU rental assistance </t>
    </r>
    <r>
      <rPr>
        <b/>
        <sz val="11"/>
        <color theme="1"/>
        <rFont val="Calibri"/>
        <family val="2"/>
      </rPr>
      <t>only</t>
    </r>
    <r>
      <rPr>
        <sz val="11"/>
        <color theme="1"/>
        <rFont val="Calibri"/>
        <family val="2"/>
      </rPr>
      <t>?</t>
    </r>
  </si>
  <si>
    <r>
      <t xml:space="preserve">c. How many households were served with STRMU utilities assistance </t>
    </r>
    <r>
      <rPr>
        <b/>
        <sz val="11"/>
        <color theme="1"/>
        <rFont val="Calibri"/>
        <family val="2"/>
      </rPr>
      <t>only</t>
    </r>
    <r>
      <rPr>
        <sz val="11"/>
        <color theme="1"/>
        <rFont val="Calibri"/>
        <family val="2"/>
      </rPr>
      <t>?</t>
    </r>
  </si>
  <si>
    <t xml:space="preserve">d. How many households received more than one type of STRMU assistance? </t>
  </si>
  <si>
    <t>STRMU Households Total</t>
  </si>
  <si>
    <t>STRMU Expenditures</t>
  </si>
  <si>
    <t>What were the HOPWA funds expended for the following budget line items?</t>
  </si>
  <si>
    <t xml:space="preserve"> STRMU mortgage assistance</t>
  </si>
  <si>
    <t xml:space="preserve"> STRMU rental assistance </t>
  </si>
  <si>
    <t xml:space="preserve"> STRMU utility assistance </t>
  </si>
  <si>
    <t>Total STRMU Expenditures</t>
  </si>
  <si>
    <t xml:space="preserve">How many households have been served by STRMU for the first time this year? </t>
  </si>
  <si>
    <t xml:space="preserve">How many households also received STRMU assistance during the previous STRMU eligibility period? </t>
  </si>
  <si>
    <r>
      <t>How many households received STRMU assistance</t>
    </r>
    <r>
      <rPr>
        <b/>
        <sz val="11"/>
        <color theme="1"/>
        <rFont val="Calibri"/>
        <family val="2"/>
      </rPr>
      <t xml:space="preserve"> more than twice </t>
    </r>
    <r>
      <rPr>
        <sz val="11"/>
        <color theme="1"/>
        <rFont val="Calibri"/>
        <family val="2"/>
      </rPr>
      <t xml:space="preserve">during the previous five eligibility periods? </t>
    </r>
  </si>
  <si>
    <r>
      <t>How many households received STRMU assistance</t>
    </r>
    <r>
      <rPr>
        <b/>
        <sz val="11"/>
        <color theme="1"/>
        <rFont val="Calibri"/>
        <family val="2"/>
      </rPr>
      <t xml:space="preserve"> </t>
    </r>
    <r>
      <rPr>
        <sz val="11"/>
        <color theme="1"/>
        <rFont val="Calibri"/>
        <family val="2"/>
      </rPr>
      <t xml:space="preserve">during the last five </t>
    </r>
    <r>
      <rPr>
        <b/>
        <sz val="11"/>
        <color theme="1"/>
        <rFont val="Calibri"/>
        <family val="2"/>
      </rPr>
      <t>consecutive</t>
    </r>
    <r>
      <rPr>
        <sz val="11"/>
        <color theme="1"/>
        <rFont val="Calibri"/>
        <family val="2"/>
      </rPr>
      <t xml:space="preserve"> eligibility periods? </t>
    </r>
  </si>
  <si>
    <t xml:space="preserve">How many households served with STRMU were able to maintain a private housing situation without subsidy? </t>
  </si>
  <si>
    <t>How many households are likely to need additional Short-Term Rent, Mortgage and Utilities assistance to maintain the current housing arrangements?</t>
  </si>
  <si>
    <t>Complete this section for all Households served with HOPWA Permanent Housing Placement (PHP) assistance by your organization in the reporting year.</t>
  </si>
  <si>
    <t>Households Served by this Activity</t>
  </si>
  <si>
    <t>How many households were served with PHP assistance?</t>
  </si>
  <si>
    <t>PHP Expenditures for Households Served by this Activity</t>
  </si>
  <si>
    <t>What were the HOPWA funds expended for PHP?</t>
  </si>
  <si>
    <t>In the context of PHP, "exited" means the housing situation into which the household was placed using the PHP assistance.</t>
  </si>
  <si>
    <r>
      <rPr>
        <b/>
        <sz val="14"/>
        <color theme="1"/>
        <rFont val="Calibri"/>
        <family val="2"/>
      </rPr>
      <t xml:space="preserve">Complete for all households served with HOPWA-funded </t>
    </r>
    <r>
      <rPr>
        <b/>
        <u/>
        <sz val="14"/>
        <color theme="1"/>
        <rFont val="Calibri"/>
        <family val="2"/>
      </rPr>
      <t>Housing Information Services</t>
    </r>
    <r>
      <rPr>
        <b/>
        <sz val="14"/>
        <color theme="1"/>
        <rFont val="Calibri"/>
        <family val="2"/>
      </rPr>
      <t xml:space="preserve"> by your organization in the reporting year. </t>
    </r>
    <r>
      <rPr>
        <b/>
        <sz val="12"/>
        <color theme="1"/>
        <rFont val="Calibri"/>
        <family val="2"/>
      </rPr>
      <t xml:space="preserve">
</t>
    </r>
    <r>
      <rPr>
        <i/>
        <sz val="11"/>
        <color theme="1"/>
        <rFont val="Calibri"/>
        <family val="2"/>
      </rPr>
      <t xml:space="preserve">See definition of "Housing Information Services" </t>
    </r>
    <r>
      <rPr>
        <sz val="11"/>
        <color theme="1"/>
        <rFont val="Calibri"/>
        <family val="2"/>
      </rPr>
      <t>on "Performance Report Cover" tab</t>
    </r>
    <r>
      <rPr>
        <b/>
        <sz val="12"/>
        <color theme="1"/>
        <rFont val="Calibri"/>
        <family val="2"/>
      </rPr>
      <t>.</t>
    </r>
  </si>
  <si>
    <t>RPT</t>
  </si>
  <si>
    <t>How many households were served with housing information services?</t>
  </si>
  <si>
    <t>Housing Information Services Expenditures</t>
  </si>
  <si>
    <t>What were the HOPWA funds expended for Housing Information Services?</t>
  </si>
  <si>
    <r>
      <rPr>
        <b/>
        <sz val="14"/>
        <color theme="1"/>
        <rFont val="Calibri"/>
        <family val="2"/>
      </rPr>
      <t xml:space="preserve">Complete for all households served with HOPWA funded Supportive Services by your organization in the reporting year. </t>
    </r>
    <r>
      <rPr>
        <b/>
        <sz val="12"/>
        <color theme="1"/>
        <rFont val="Calibri"/>
        <family val="2"/>
      </rPr>
      <t xml:space="preserve">
</t>
    </r>
    <r>
      <rPr>
        <b/>
        <i/>
        <sz val="10"/>
        <color theme="1"/>
        <rFont val="Calibri"/>
        <family val="2"/>
      </rPr>
      <t xml:space="preserve">Note that this table also collects </t>
    </r>
    <r>
      <rPr>
        <b/>
        <i/>
        <sz val="10"/>
        <color rgb="FFFF0000"/>
        <rFont val="Calibri"/>
        <family val="2"/>
      </rPr>
      <t>HOPWA Supportive Service expenditures.</t>
    </r>
  </si>
  <si>
    <t>Questions</t>
  </si>
  <si>
    <t>Households and Expenditures for Supportive Service Types</t>
  </si>
  <si>
    <t>Number of Households</t>
  </si>
  <si>
    <t>Expenditures</t>
  </si>
  <si>
    <t>What were the expenditures and number of households for each of the following types of supportive services in the program year?</t>
  </si>
  <si>
    <t>Adult Day Care and Personal Assistance</t>
  </si>
  <si>
    <t>Alcohol-Drug Abuse</t>
  </si>
  <si>
    <t>Child Care</t>
  </si>
  <si>
    <t>Case Management</t>
  </si>
  <si>
    <t>Education</t>
  </si>
  <si>
    <t>Employment Assistance and Training</t>
  </si>
  <si>
    <t>Health/Medical Services</t>
  </si>
  <si>
    <t>Legal Services</t>
  </si>
  <si>
    <t>Life Skills Management</t>
  </si>
  <si>
    <t>Meals/Nutritional Services</t>
  </si>
  <si>
    <t>Mental Health Services</t>
  </si>
  <si>
    <t>Outreach</t>
  </si>
  <si>
    <t>Transportation</t>
  </si>
  <si>
    <t>Any other type of HOPWA funded, HUD approved supportive service?</t>
  </si>
  <si>
    <t>What were the other type(s) of supportive services provided? (150 characters)</t>
  </si>
  <si>
    <t>Deduplication of Supportive Services</t>
  </si>
  <si>
    <t>How many households received more than one of any type of Supportive Services?</t>
  </si>
  <si>
    <t>SS_TAB_TOTS</t>
  </si>
  <si>
    <t>Only Competitive Grantees with an "Other Housing Activity" approved in their grant agreement should complete this tab.</t>
  </si>
  <si>
    <t>"Other" Housing Activities -- Households and Expenditures Served by this Activity</t>
  </si>
  <si>
    <t>How many households were served with "Other Housing Activity" assistance?</t>
  </si>
  <si>
    <t>What were the HOPWA funds expended for "Other Housing Activity" assistance?</t>
  </si>
  <si>
    <t>What is the "Other" HOPWA budget line item approved in the grant agreement? (150 characters)</t>
  </si>
  <si>
    <t>Activity Review</t>
  </si>
  <si>
    <t>TBRA</t>
  </si>
  <si>
    <t>P-FBH</t>
  </si>
  <si>
    <t>ST-TFBH</t>
  </si>
  <si>
    <t>STRMU</t>
  </si>
  <si>
    <t>PHP</t>
  </si>
  <si>
    <t>Housing Info</t>
  </si>
  <si>
    <t>SUPP SVC</t>
  </si>
  <si>
    <r>
      <t xml:space="preserve">Total Households Served in ALL Activities </t>
    </r>
    <r>
      <rPr>
        <b/>
        <sz val="12"/>
        <color rgb="FF263238"/>
        <rFont val="Calibri"/>
        <family val="2"/>
      </rPr>
      <t>from this report</t>
    </r>
    <r>
      <rPr>
        <b/>
        <i/>
        <sz val="12"/>
        <color rgb="FF263238"/>
        <rFont val="Calibri"/>
        <family val="2"/>
      </rPr>
      <t xml:space="preserve"> for each Activity</t>
    </r>
    <r>
      <rPr>
        <b/>
        <sz val="12"/>
        <color rgb="FF263238"/>
        <rFont val="Calibri"/>
        <family val="2"/>
      </rPr>
      <t>.</t>
    </r>
  </si>
  <si>
    <t>Housing Subsidy Assistance Household Count Deduplication</t>
  </si>
  <si>
    <t>Total Housing Subsidy Assistance (from the TBRA, P-FBH, ST-TFBH, STRMU, PHP, Other Competitive Activity counts above)</t>
  </si>
  <si>
    <t>How many households received more than one type of HOPWA Housing Subsidy Assistance for TBRA, P-FBH, ST-TFBH, STRMU, PHP, Other Competitive Activity?</t>
  </si>
  <si>
    <t>Total Unduplicated Housing Subsidy Assistance Household Count</t>
  </si>
  <si>
    <t>Access to Care (ATC)</t>
  </si>
  <si>
    <r>
      <t xml:space="preserve">Complete HOPWA Outcomes for Access to Care and Support for </t>
    </r>
    <r>
      <rPr>
        <b/>
        <u/>
        <sz val="12"/>
        <color rgb="FF263238"/>
        <rFont val="Calibri"/>
        <family val="2"/>
        <scheme val="minor"/>
      </rPr>
      <t>all</t>
    </r>
    <r>
      <rPr>
        <b/>
        <sz val="12"/>
        <color rgb="FF263238"/>
        <rFont val="Calibri"/>
        <family val="2"/>
        <scheme val="minor"/>
      </rPr>
      <t xml:space="preserve"> </t>
    </r>
    <r>
      <rPr>
        <b/>
        <u/>
        <sz val="12"/>
        <color rgb="FF263238"/>
        <rFont val="Calibri"/>
        <family val="2"/>
        <scheme val="minor"/>
      </rPr>
      <t>households</t>
    </r>
    <r>
      <rPr>
        <b/>
        <sz val="12"/>
        <color rgb="FF263238"/>
        <rFont val="Calibri"/>
        <family val="2"/>
        <scheme val="minor"/>
      </rPr>
      <t xml:space="preserve"> served with HOPWA housing assistance and "other competitive activities" in the reporting year.</t>
    </r>
  </si>
  <si>
    <t>How many households had contact with a case manager?</t>
  </si>
  <si>
    <t>How many households developed a housing plan for maintaining or establishing stable housing?</t>
  </si>
  <si>
    <t>How many households accessed and maintained medical insurance and/or assistance?</t>
  </si>
  <si>
    <t xml:space="preserve">How many households had contact with a primary health care provider? </t>
  </si>
  <si>
    <t>How many households accessed or maintained qualification for sources of income?</t>
  </si>
  <si>
    <t>How many households obtained/maintained an income-producing job during the program year (with or without any HOPWA-related assistance)?</t>
  </si>
  <si>
    <t>Subsidy Assistance with Supportive Service, Funded Case Management</t>
  </si>
  <si>
    <r>
      <t xml:space="preserve">How many households received any type of HOPWA Housing Subsidy Assistance </t>
    </r>
    <r>
      <rPr>
        <b/>
        <sz val="11"/>
        <color theme="1"/>
        <rFont val="Calibri"/>
        <family val="2"/>
      </rPr>
      <t>and</t>
    </r>
    <r>
      <rPr>
        <sz val="11"/>
        <color theme="1"/>
        <rFont val="Calibri"/>
        <family val="2"/>
      </rPr>
      <t xml:space="preserve"> HOPWA Funded Case Management?</t>
    </r>
  </si>
  <si>
    <r>
      <t xml:space="preserve">How many households received any type of HOPWA Housing Subsidy Assistance </t>
    </r>
    <r>
      <rPr>
        <b/>
        <sz val="11"/>
        <color theme="1"/>
        <rFont val="Calibri"/>
        <family val="2"/>
      </rPr>
      <t>and</t>
    </r>
    <r>
      <rPr>
        <sz val="11"/>
        <color theme="1"/>
        <rFont val="Calibri"/>
        <family val="2"/>
      </rPr>
      <t xml:space="preserve"> HOPWA Supportive Services?</t>
    </r>
  </si>
  <si>
    <r>
      <rPr>
        <b/>
        <sz val="14"/>
        <color rgb="FF263238"/>
        <rFont val="Arial"/>
        <family val="2"/>
      </rPr>
      <t>Complete for all HOPWA Facility-based Capital Development Projects that received Capital Development funds in this reporting year. This includes projects that received HOPWA Capital Development funds and opened to residents in this reporting year.</t>
    </r>
    <r>
      <rPr>
        <b/>
        <sz val="12"/>
        <color rgb="FF263238"/>
        <rFont val="Arial"/>
        <family val="2"/>
      </rPr>
      <t xml:space="preserve">
</t>
    </r>
    <r>
      <rPr>
        <b/>
        <i/>
        <sz val="12"/>
        <color rgb="FFFF0000"/>
        <rFont val="Arial"/>
        <family val="2"/>
      </rPr>
      <t>Note: Scattered site facilities may be reported as one facility.</t>
    </r>
  </si>
  <si>
    <r>
      <rPr>
        <b/>
        <i/>
        <sz val="14"/>
        <color theme="1"/>
        <rFont val="Calibri"/>
        <family val="2"/>
      </rPr>
      <t xml:space="preserve">Capital Development </t>
    </r>
    <r>
      <rPr>
        <b/>
        <sz val="14"/>
        <color theme="1"/>
        <rFont val="Calibri"/>
        <family val="2"/>
      </rPr>
      <t>means the use of HOPWA funds to construct, acquire, or rehabilitate a housing facility.</t>
    </r>
  </si>
  <si>
    <r>
      <t xml:space="preserve">What is the </t>
    </r>
    <r>
      <rPr>
        <b/>
        <sz val="11"/>
        <color theme="1"/>
        <rFont val="Calibri"/>
        <family val="2"/>
      </rPr>
      <t>name</t>
    </r>
    <r>
      <rPr>
        <sz val="11"/>
        <color theme="1"/>
        <rFont val="Calibri"/>
        <family val="2"/>
      </rPr>
      <t xml:space="preserve"> of the facility using HOPWA for capital development (acquisition or rehabilitation)?</t>
    </r>
  </si>
  <si>
    <t xml:space="preserve">For facilities being rehabilitated, what was the total amount of funding spent on rehabilitation? </t>
  </si>
  <si>
    <t>What type of development was funded (new construction, rehabilitation, acquisition)?</t>
  </si>
  <si>
    <r>
      <rPr>
        <b/>
        <sz val="11"/>
        <color theme="1"/>
        <rFont val="Calibri"/>
        <family val="2"/>
      </rPr>
      <t>For facilities being rehabilitated only</t>
    </r>
    <r>
      <rPr>
        <sz val="11"/>
        <color theme="1"/>
        <rFont val="Calibri"/>
        <family val="2"/>
      </rPr>
      <t xml:space="preserve">, what is the final value of the building after rehabilitation is complete? </t>
    </r>
  </si>
  <si>
    <t>What type of housing (Permanent or Short-term/Transitional) was developed?</t>
  </si>
  <si>
    <t xml:space="preserve">For Capital Development facilities, what is the purchase or lease date of the property? </t>
  </si>
  <si>
    <t>For Capital Development facilities, what is the date the construction or rehabilitation started (if applicable)?</t>
  </si>
  <si>
    <t>Capital Development Expenditures</t>
  </si>
  <si>
    <t>How much was expended in this year on acquisition, for each facility?</t>
  </si>
  <si>
    <t>How much was expended on rehabilitation, for each facility?</t>
  </si>
  <si>
    <t>How much was expended on new construction, for each facility?</t>
  </si>
  <si>
    <r>
      <t xml:space="preserve">Was the development facility placed into service </t>
    </r>
    <r>
      <rPr>
        <b/>
        <sz val="11"/>
        <color theme="1"/>
        <rFont val="Calibri"/>
        <family val="2"/>
      </rPr>
      <t>during this program year</t>
    </r>
    <r>
      <rPr>
        <sz val="11"/>
        <color theme="1"/>
        <rFont val="Calibri"/>
        <family val="2"/>
      </rPr>
      <t xml:space="preserve">? </t>
    </r>
    <r>
      <rPr>
        <b/>
        <sz val="11"/>
        <color theme="1"/>
        <rFont val="Calibri"/>
        <family val="2"/>
      </rPr>
      <t>Yes or No</t>
    </r>
    <r>
      <rPr>
        <sz val="11"/>
        <color theme="1"/>
        <rFont val="Calibri"/>
        <family val="2"/>
      </rPr>
      <t>.</t>
    </r>
  </si>
  <si>
    <t>Complete for Capital Development Facilities Opened This Year ONLY. If the facility was not opened this year, skip this section.</t>
  </si>
  <si>
    <t xml:space="preserve">How many total units were placed into service this year? </t>
  </si>
  <si>
    <t>What date did the supportive services begin?</t>
  </si>
  <si>
    <t>What date was the construction or rehabilitation completed?</t>
  </si>
  <si>
    <t>What date did residents begin to occupy the facility?</t>
  </si>
  <si>
    <r>
      <t xml:space="preserve">Is there a waiting list maintained for the facility? </t>
    </r>
    <r>
      <rPr>
        <b/>
        <sz val="11"/>
        <color theme="1"/>
        <rFont val="Calibri"/>
        <family val="2"/>
      </rPr>
      <t>Yes or No.</t>
    </r>
  </si>
  <si>
    <t xml:space="preserve">If there is a waiting list, how many households are on the waiting list? </t>
  </si>
  <si>
    <t>How many total units (HOPWA and non-HOPWA units) were developed in this facility?</t>
  </si>
  <si>
    <t>How many units in this facility were developed with HOPWA funds?</t>
  </si>
  <si>
    <t>For all Facilities</t>
  </si>
  <si>
    <t>Total Units Designated for the Chronically Homeless</t>
  </si>
  <si>
    <t>Total Units Designated to Assist the Homeless</t>
  </si>
  <si>
    <t>Total Units Energy-Star Compliant</t>
  </si>
  <si>
    <t xml:space="preserve">Total Units 504 Accessible – Mobility Units – Sensory Units </t>
  </si>
  <si>
    <r>
      <t xml:space="preserve">For units constructed (new) and/or acquired </t>
    </r>
    <r>
      <rPr>
        <u/>
        <sz val="11"/>
        <color theme="1"/>
        <rFont val="Calibri"/>
        <family val="2"/>
        <scheme val="minor"/>
      </rPr>
      <t>with or without</t>
    </r>
    <r>
      <rPr>
        <sz val="11"/>
        <color theme="1"/>
        <rFont val="Calibri"/>
        <family val="2"/>
        <scheme val="minor"/>
      </rPr>
      <t xml:space="preserve"> rehab:</t>
    </r>
  </si>
  <si>
    <t>For rental units rehabbed:</t>
  </si>
  <si>
    <t>For homeownership units constructed (if approved):</t>
  </si>
  <si>
    <t xml:space="preserve">Complete for all households who requested Violence Against Women Act (VAWA) protections per 24 CFR 5.2005 with your organization in the reporting year. </t>
  </si>
  <si>
    <r>
      <t xml:space="preserve">How many </t>
    </r>
    <r>
      <rPr>
        <b/>
        <sz val="11"/>
        <color theme="1"/>
        <rFont val="Calibri"/>
        <family val="2"/>
      </rPr>
      <t>internal</t>
    </r>
    <r>
      <rPr>
        <sz val="11"/>
        <color theme="1"/>
        <rFont val="Calibri"/>
        <family val="2"/>
      </rPr>
      <t xml:space="preserve"> emergency transfers were requested?</t>
    </r>
  </si>
  <si>
    <r>
      <t xml:space="preserve">How many </t>
    </r>
    <r>
      <rPr>
        <b/>
        <sz val="11"/>
        <color theme="1"/>
        <rFont val="Calibri"/>
        <family val="2"/>
      </rPr>
      <t>internal</t>
    </r>
    <r>
      <rPr>
        <sz val="11"/>
        <color theme="1"/>
        <rFont val="Calibri"/>
        <family val="2"/>
      </rPr>
      <t xml:space="preserve"> emergency transfers were granted?</t>
    </r>
  </si>
  <si>
    <r>
      <t xml:space="preserve">How many </t>
    </r>
    <r>
      <rPr>
        <b/>
        <sz val="11"/>
        <color theme="1"/>
        <rFont val="Calibri"/>
        <family val="2"/>
      </rPr>
      <t>external</t>
    </r>
    <r>
      <rPr>
        <sz val="11"/>
        <color theme="1"/>
        <rFont val="Calibri"/>
        <family val="2"/>
      </rPr>
      <t xml:space="preserve"> emergency transfers were requested?</t>
    </r>
  </si>
  <si>
    <r>
      <t xml:space="preserve">How many </t>
    </r>
    <r>
      <rPr>
        <b/>
        <sz val="11"/>
        <color theme="1"/>
        <rFont val="Calibri"/>
        <family val="2"/>
      </rPr>
      <t>external</t>
    </r>
    <r>
      <rPr>
        <sz val="11"/>
        <color theme="1"/>
        <rFont val="Calibri"/>
        <family val="2"/>
      </rPr>
      <t xml:space="preserve"> emergency transfers were granted?</t>
    </r>
  </si>
  <si>
    <t xml:space="preserve">How many emergency transfers were denied? </t>
  </si>
  <si>
    <t>DEM &amp; Prior Living</t>
  </si>
  <si>
    <t>Supp Svcs</t>
  </si>
  <si>
    <t>ATC &amp; Totals</t>
  </si>
  <si>
    <t>CAP DEV</t>
  </si>
  <si>
    <t>VAWA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</si>
</sst>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font>
    <font>
      <sz val="11"/>
      <color theme="1"/>
      <name val="Calibri"/>
      <family val="2"/>
      <scheme val="minor"/>
    </font>
    <font>
      <sz val="11"/>
      <color theme="1"/>
      <name val="Calibri"/>
      <family val="2"/>
    </font>
    <font>
      <b/>
      <sz val="11"/>
      <color theme="1"/>
      <name val="Calibri"/>
      <family val="2"/>
    </font>
    <font>
      <b/>
      <sz val="11"/>
      <color theme="1"/>
      <name val="Arial"/>
      <family val="2"/>
    </font>
    <font>
      <b/>
      <i/>
      <sz val="11"/>
      <color theme="1"/>
      <name val="Calibri"/>
      <family val="2"/>
    </font>
    <font>
      <b/>
      <sz val="12"/>
      <color theme="1"/>
      <name val="Calibri"/>
      <family val="2"/>
    </font>
    <font>
      <b/>
      <sz val="14"/>
      <color theme="1"/>
      <name val="Calibri"/>
      <family val="2"/>
    </font>
    <font>
      <sz val="12"/>
      <color theme="1"/>
      <name val="Calibri"/>
      <family val="2"/>
    </font>
    <font>
      <b/>
      <sz val="12"/>
      <color rgb="FF263238"/>
      <name val="Arial"/>
      <family val="2"/>
    </font>
    <font>
      <sz val="14"/>
      <color theme="1"/>
      <name val="Calibri"/>
      <family val="2"/>
    </font>
    <font>
      <i/>
      <sz val="11"/>
      <color theme="1"/>
      <name val="Calibri"/>
      <family val="2"/>
    </font>
    <font>
      <b/>
      <i/>
      <sz val="10"/>
      <color theme="1"/>
      <name val="Calibri"/>
      <family val="2"/>
    </font>
    <font>
      <sz val="11"/>
      <color rgb="FF000000"/>
      <name val="Calibri"/>
      <family val="2"/>
    </font>
    <font>
      <b/>
      <sz val="14"/>
      <color rgb="FF000000"/>
      <name val="Calibri"/>
      <family val="2"/>
    </font>
    <font>
      <b/>
      <sz val="11"/>
      <color rgb="FF000000"/>
      <name val="Calibri"/>
      <family val="2"/>
    </font>
    <font>
      <sz val="8"/>
      <name val="Calibri"/>
      <family val="2"/>
    </font>
    <font>
      <b/>
      <sz val="14"/>
      <color rgb="FF263238"/>
      <name val="Arial"/>
      <family val="2"/>
    </font>
    <font>
      <b/>
      <i/>
      <sz val="14"/>
      <color theme="1"/>
      <name val="Calibri"/>
      <family val="2"/>
    </font>
    <font>
      <sz val="11"/>
      <color theme="0" tint="-0.14999847407452621"/>
      <name val="Calibri"/>
      <family val="2"/>
    </font>
    <font>
      <sz val="11"/>
      <color theme="0" tint="-0.249977111117893"/>
      <name val="Calibri"/>
      <family val="2"/>
    </font>
    <font>
      <b/>
      <sz val="12"/>
      <color rgb="FF000000"/>
      <name val="Calibri"/>
      <family val="2"/>
    </font>
    <font>
      <b/>
      <i/>
      <sz val="10"/>
      <color rgb="FF000000"/>
      <name val="Calibri"/>
      <family val="2"/>
    </font>
    <font>
      <u/>
      <sz val="11"/>
      <color rgb="FF000000"/>
      <name val="Calibri"/>
      <family val="2"/>
    </font>
    <font>
      <sz val="11"/>
      <color rgb="FFFF0000"/>
      <name val="Calibri"/>
      <family val="2"/>
    </font>
    <font>
      <b/>
      <sz val="12"/>
      <name val="Calibri"/>
      <family val="2"/>
    </font>
    <font>
      <sz val="11"/>
      <name val="Calibri"/>
      <family val="2"/>
    </font>
    <font>
      <b/>
      <sz val="11"/>
      <color theme="1"/>
      <name val="Calibri"/>
      <family val="2"/>
      <scheme val="minor"/>
    </font>
    <font>
      <u/>
      <sz val="11"/>
      <color theme="1"/>
      <name val="Calibri"/>
      <family val="2"/>
      <scheme val="minor"/>
    </font>
    <font>
      <b/>
      <i/>
      <sz val="12"/>
      <color rgb="FFFF0000"/>
      <name val="Arial"/>
      <family val="2"/>
    </font>
    <font>
      <b/>
      <sz val="8"/>
      <color rgb="FF000000"/>
      <name val="Calibri"/>
      <family val="2"/>
    </font>
    <font>
      <b/>
      <sz val="14"/>
      <name val="Calibri"/>
      <family val="2"/>
    </font>
    <font>
      <b/>
      <sz val="11"/>
      <name val="Calibri"/>
      <family val="2"/>
    </font>
    <font>
      <i/>
      <sz val="11"/>
      <name val="Calibri"/>
      <family val="2"/>
    </font>
    <font>
      <sz val="11"/>
      <color theme="0"/>
      <name val="Calibri"/>
      <family val="2"/>
    </font>
    <font>
      <b/>
      <sz val="14"/>
      <color rgb="FF263238"/>
      <name val="Calibri"/>
      <family val="2"/>
      <scheme val="minor"/>
    </font>
    <font>
      <sz val="14"/>
      <color theme="1"/>
      <name val="Calibri"/>
      <family val="2"/>
      <scheme val="minor"/>
    </font>
    <font>
      <b/>
      <sz val="11"/>
      <color rgb="FFFF0000"/>
      <name val="Calibri"/>
      <family val="2"/>
    </font>
    <font>
      <sz val="14"/>
      <name val="Calibri"/>
      <family val="2"/>
    </font>
    <font>
      <b/>
      <u/>
      <sz val="14"/>
      <color theme="1"/>
      <name val="Calibri"/>
      <family val="2"/>
    </font>
    <font>
      <b/>
      <sz val="9"/>
      <color theme="1"/>
      <name val="Calibri"/>
      <family val="2"/>
    </font>
    <font>
      <b/>
      <sz val="11"/>
      <color theme="0" tint="-0.14999847407452621"/>
      <name val="Calibri"/>
      <family val="2"/>
    </font>
    <font>
      <b/>
      <i/>
      <sz val="10"/>
      <color rgb="FFFF0000"/>
      <name val="Calibri"/>
      <family val="2"/>
    </font>
    <font>
      <b/>
      <sz val="12"/>
      <color rgb="FF263238"/>
      <name val="Calibri"/>
      <family val="2"/>
    </font>
    <font>
      <b/>
      <i/>
      <sz val="12"/>
      <color rgb="FF263238"/>
      <name val="Calibri"/>
      <family val="2"/>
    </font>
    <font>
      <b/>
      <i/>
      <sz val="12"/>
      <color theme="1"/>
      <name val="Calibri"/>
      <family val="2"/>
    </font>
    <font>
      <sz val="9"/>
      <color rgb="FF000000"/>
      <name val="Calibri"/>
      <family val="2"/>
    </font>
    <font>
      <b/>
      <sz val="12"/>
      <color rgb="FF263238"/>
      <name val="Calibri"/>
      <family val="2"/>
      <scheme val="minor"/>
    </font>
    <font>
      <b/>
      <u/>
      <sz val="12"/>
      <color rgb="FF263238"/>
      <name val="Calibri"/>
      <family val="2"/>
      <scheme val="minor"/>
    </font>
    <font>
      <sz val="12"/>
      <color theme="1"/>
      <name val="Calibri"/>
      <family val="2"/>
      <scheme val="minor"/>
    </font>
    <font>
      <b/>
      <sz val="11"/>
      <color theme="0" tint="-0.34998626667073579"/>
      <name val="Calibri"/>
      <family val="2"/>
    </font>
    <font>
      <sz val="11"/>
      <color theme="0" tint="-0.34998626667073579"/>
      <name val="Calibri"/>
      <family val="2"/>
    </font>
    <font>
      <sz val="7"/>
      <color rgb="FF222222"/>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2">
    <xf numFmtId="0" fontId="0" fillId="0" borderId="0"/>
    <xf numFmtId="0" fontId="2" fillId="0" borderId="0"/>
  </cellStyleXfs>
  <cellXfs count="181">
    <xf numFmtId="0" fontId="0" fillId="0" borderId="0" xfId="0"/>
    <xf numFmtId="0" fontId="0" fillId="0" borderId="0" xfId="0" applyAlignment="1">
      <alignment vertical="top"/>
    </xf>
    <xf numFmtId="0" fontId="0" fillId="0" borderId="0" xfId="0" applyAlignment="1">
      <alignment vertical="top" wrapText="1"/>
    </xf>
    <xf numFmtId="0" fontId="2" fillId="0" borderId="1" xfId="0" applyFont="1" applyBorder="1" applyAlignment="1">
      <alignment vertical="top" wrapText="1"/>
    </xf>
    <xf numFmtId="0" fontId="0" fillId="0" borderId="1" xfId="0" applyBorder="1" applyAlignment="1">
      <alignment vertical="top" wrapText="1"/>
    </xf>
    <xf numFmtId="0" fontId="5" fillId="0" borderId="0" xfId="0" applyFont="1" applyAlignment="1">
      <alignment vertical="top"/>
    </xf>
    <xf numFmtId="0" fontId="6" fillId="0" borderId="0" xfId="0" applyFont="1" applyAlignment="1">
      <alignment vertical="top"/>
    </xf>
    <xf numFmtId="0" fontId="3" fillId="0" borderId="0" xfId="0" applyFont="1" applyAlignment="1">
      <alignment vertical="top"/>
    </xf>
    <xf numFmtId="0" fontId="3" fillId="3" borderId="10" xfId="0" applyFont="1" applyFill="1" applyBorder="1" applyAlignment="1">
      <alignment vertical="top"/>
    </xf>
    <xf numFmtId="0" fontId="3" fillId="3" borderId="1" xfId="0" applyFont="1" applyFill="1" applyBorder="1" applyAlignment="1">
      <alignment horizontal="center" vertical="center" wrapText="1"/>
    </xf>
    <xf numFmtId="0" fontId="20" fillId="3" borderId="0" xfId="0" applyFont="1" applyFill="1" applyAlignment="1">
      <alignment vertical="top" wrapText="1"/>
    </xf>
    <xf numFmtId="0" fontId="20" fillId="3" borderId="0" xfId="0" applyFont="1" applyFill="1" applyAlignment="1">
      <alignment vertical="top"/>
    </xf>
    <xf numFmtId="0" fontId="0" fillId="3" borderId="13" xfId="0" applyFill="1" applyBorder="1" applyAlignment="1">
      <alignment vertical="top"/>
    </xf>
    <xf numFmtId="0" fontId="0" fillId="3" borderId="15" xfId="0" applyFill="1" applyBorder="1" applyAlignment="1">
      <alignment vertical="top"/>
    </xf>
    <xf numFmtId="0" fontId="0" fillId="3" borderId="16" xfId="0" applyFill="1" applyBorder="1" applyAlignment="1">
      <alignment vertical="top"/>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right" vertical="top"/>
    </xf>
    <xf numFmtId="0" fontId="3" fillId="0" borderId="0" xfId="0" applyFont="1"/>
    <xf numFmtId="0" fontId="25" fillId="0" borderId="0" xfId="0" applyFont="1" applyAlignment="1">
      <alignment vertical="top"/>
    </xf>
    <xf numFmtId="0" fontId="3" fillId="3" borderId="10" xfId="0" applyFont="1" applyFill="1" applyBorder="1" applyAlignment="1">
      <alignment vertical="top" wrapText="1"/>
    </xf>
    <xf numFmtId="0" fontId="34" fillId="0" borderId="0" xfId="0" applyFont="1"/>
    <xf numFmtId="0" fontId="2" fillId="0" borderId="0" xfId="1" applyAlignment="1">
      <alignment vertical="top"/>
    </xf>
    <xf numFmtId="0" fontId="2" fillId="0" borderId="0" xfId="1" applyAlignment="1">
      <alignment vertical="top" wrapText="1"/>
    </xf>
    <xf numFmtId="0" fontId="34" fillId="0" borderId="0" xfId="0" applyFont="1" applyAlignment="1">
      <alignment vertical="top"/>
    </xf>
    <xf numFmtId="0" fontId="0" fillId="0" borderId="0" xfId="0" applyAlignment="1">
      <alignment horizontal="center" vertical="top"/>
    </xf>
    <xf numFmtId="0" fontId="40" fillId="3" borderId="1" xfId="0" applyFont="1" applyFill="1" applyBorder="1" applyAlignment="1">
      <alignment horizontal="center" vertical="center" wrapText="1"/>
    </xf>
    <xf numFmtId="0" fontId="0" fillId="3" borderId="0" xfId="0" applyFill="1" applyAlignment="1">
      <alignment vertical="top"/>
    </xf>
    <xf numFmtId="0" fontId="3" fillId="3" borderId="0" xfId="0" applyFont="1" applyFill="1" applyAlignment="1">
      <alignment vertical="top"/>
    </xf>
    <xf numFmtId="0" fontId="3" fillId="3" borderId="10" xfId="0" applyFont="1" applyFill="1" applyBorder="1" applyAlignment="1">
      <alignment horizontal="center" vertical="top" wrapText="1"/>
    </xf>
    <xf numFmtId="0" fontId="0" fillId="0" borderId="1" xfId="0" applyBorder="1" applyAlignment="1" applyProtection="1">
      <alignment vertical="top" wrapText="1"/>
      <protection locked="0"/>
    </xf>
    <xf numFmtId="0" fontId="0" fillId="0" borderId="1" xfId="0" applyBorder="1" applyAlignment="1" applyProtection="1">
      <alignment vertical="top"/>
      <protection locked="0"/>
    </xf>
    <xf numFmtId="0" fontId="2" fillId="0" borderId="1" xfId="1" applyBorder="1" applyAlignment="1" applyProtection="1">
      <alignment vertical="top"/>
      <protection locked="0"/>
    </xf>
    <xf numFmtId="0" fontId="0" fillId="0" borderId="9" xfId="0" applyBorder="1" applyAlignment="1" applyProtection="1">
      <alignment vertical="top"/>
      <protection locked="0"/>
    </xf>
    <xf numFmtId="0" fontId="0" fillId="0" borderId="9" xfId="0" applyBorder="1" applyAlignment="1" applyProtection="1">
      <alignment vertical="top" wrapText="1"/>
      <protection locked="0"/>
    </xf>
    <xf numFmtId="0" fontId="0" fillId="0" borderId="22" xfId="0" applyBorder="1" applyAlignment="1" applyProtection="1">
      <alignment vertical="top"/>
      <protection locked="0"/>
    </xf>
    <xf numFmtId="0" fontId="0" fillId="0" borderId="1" xfId="0" applyBorder="1" applyProtection="1">
      <protection locked="0"/>
    </xf>
    <xf numFmtId="0" fontId="0" fillId="0" borderId="10" xfId="0" applyBorder="1" applyAlignment="1" applyProtection="1">
      <alignment vertical="top"/>
      <protection locked="0"/>
    </xf>
    <xf numFmtId="0" fontId="0" fillId="0" borderId="1" xfId="0" applyBorder="1" applyAlignment="1" applyProtection="1">
      <alignment vertical="center"/>
      <protection locked="0"/>
    </xf>
    <xf numFmtId="0" fontId="0" fillId="0" borderId="5" xfId="0" applyBorder="1" applyAlignment="1" applyProtection="1">
      <alignment vertical="top"/>
      <protection locked="0"/>
    </xf>
    <xf numFmtId="0" fontId="46" fillId="0" borderId="19" xfId="0" applyFont="1" applyBorder="1" applyAlignment="1">
      <alignment horizontal="center" vertical="center"/>
    </xf>
    <xf numFmtId="0" fontId="21" fillId="0" borderId="19" xfId="0" applyFont="1" applyBorder="1" applyAlignment="1">
      <alignment horizontal="center" vertical="center" wrapText="1"/>
    </xf>
    <xf numFmtId="0" fontId="22" fillId="0" borderId="20" xfId="0" applyFont="1" applyBorder="1" applyAlignment="1">
      <alignment horizontal="right" vertical="center"/>
    </xf>
    <xf numFmtId="0" fontId="14" fillId="4" borderId="10" xfId="0" applyFont="1" applyFill="1" applyBorder="1" applyAlignment="1">
      <alignment vertical="center"/>
    </xf>
    <xf numFmtId="0" fontId="13" fillId="5" borderId="1" xfId="0" applyFont="1" applyFill="1" applyBorder="1" applyAlignment="1">
      <alignment vertical="top" wrapText="1"/>
    </xf>
    <xf numFmtId="0" fontId="15" fillId="0" borderId="1" xfId="0" applyFont="1" applyBorder="1" applyAlignment="1">
      <alignment vertical="top" wrapText="1"/>
    </xf>
    <xf numFmtId="0" fontId="15" fillId="5" borderId="1" xfId="0" applyFont="1" applyFill="1" applyBorder="1" applyAlignment="1">
      <alignment vertical="top" wrapText="1"/>
    </xf>
    <xf numFmtId="0" fontId="14" fillId="4" borderId="1" xfId="0" applyFont="1" applyFill="1" applyBorder="1" applyAlignment="1">
      <alignment vertical="center"/>
    </xf>
    <xf numFmtId="1" fontId="2" fillId="0" borderId="1" xfId="1" applyNumberFormat="1" applyBorder="1" applyAlignment="1" applyProtection="1">
      <alignment vertical="top"/>
      <protection locked="0"/>
    </xf>
    <xf numFmtId="1" fontId="2" fillId="0" borderId="10" xfId="1" applyNumberFormat="1" applyBorder="1" applyAlignment="1" applyProtection="1">
      <alignment vertical="top"/>
      <protection locked="0"/>
    </xf>
    <xf numFmtId="1" fontId="2" fillId="0" borderId="26" xfId="1" applyNumberFormat="1" applyBorder="1" applyAlignment="1" applyProtection="1">
      <alignment vertical="top"/>
      <protection locked="0"/>
    </xf>
    <xf numFmtId="1" fontId="0" fillId="0" borderId="1" xfId="0" applyNumberFormat="1" applyBorder="1" applyAlignment="1" applyProtection="1">
      <alignment horizontal="center" vertical="top"/>
      <protection locked="0"/>
    </xf>
    <xf numFmtId="1" fontId="26" fillId="7" borderId="1" xfId="0" applyNumberFormat="1" applyFont="1" applyFill="1" applyBorder="1" applyAlignment="1" applyProtection="1">
      <alignment horizontal="center" vertical="top"/>
      <protection locked="0"/>
    </xf>
    <xf numFmtId="0" fontId="2" fillId="3" borderId="1" xfId="0" applyFont="1" applyFill="1" applyBorder="1" applyAlignment="1">
      <alignment vertical="top" wrapText="1"/>
    </xf>
    <xf numFmtId="0" fontId="0" fillId="3" borderId="1" xfId="0" applyFill="1" applyBorder="1" applyAlignment="1">
      <alignment vertical="top"/>
    </xf>
    <xf numFmtId="0" fontId="3" fillId="3" borderId="1" xfId="0" applyFont="1" applyFill="1" applyBorder="1" applyAlignment="1">
      <alignment horizontal="center" vertical="center"/>
    </xf>
    <xf numFmtId="0" fontId="34" fillId="7" borderId="0" xfId="0" applyFont="1" applyFill="1" applyAlignment="1">
      <alignment vertical="top"/>
    </xf>
    <xf numFmtId="0" fontId="9" fillId="3" borderId="1" xfId="0" applyFont="1" applyFill="1" applyBorder="1" applyAlignment="1">
      <alignment horizontal="center" vertical="center" wrapText="1"/>
    </xf>
    <xf numFmtId="0" fontId="6" fillId="3" borderId="22" xfId="0" applyFont="1" applyFill="1" applyBorder="1" applyAlignment="1">
      <alignment horizontal="left" vertical="top" wrapText="1"/>
    </xf>
    <xf numFmtId="0" fontId="11" fillId="0" borderId="1" xfId="0" applyFont="1" applyBorder="1" applyAlignment="1">
      <alignment vertical="top"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5" xfId="0" applyFont="1" applyFill="1" applyBorder="1" applyAlignment="1">
      <alignment vertical="center" wrapText="1"/>
    </xf>
    <xf numFmtId="0" fontId="0" fillId="0" borderId="1" xfId="0" applyBorder="1" applyAlignment="1">
      <alignment horizontal="left" vertical="top" wrapText="1" indent="1"/>
    </xf>
    <xf numFmtId="0" fontId="3" fillId="3" borderId="1" xfId="0" applyFont="1" applyFill="1" applyBorder="1" applyAlignment="1">
      <alignment vertical="top" wrapText="1"/>
    </xf>
    <xf numFmtId="0" fontId="3" fillId="3" borderId="1" xfId="0" applyFont="1" applyFill="1" applyBorder="1" applyAlignment="1">
      <alignment vertical="top"/>
    </xf>
    <xf numFmtId="0" fontId="5" fillId="3" borderId="1" xfId="0" applyFont="1" applyFill="1" applyBorder="1" applyAlignment="1">
      <alignment vertical="top" wrapText="1"/>
    </xf>
    <xf numFmtId="0" fontId="52" fillId="0" borderId="0" xfId="0" applyFont="1"/>
    <xf numFmtId="0" fontId="41" fillId="3" borderId="1" xfId="0" applyFont="1" applyFill="1" applyBorder="1" applyAlignment="1">
      <alignment vertical="top"/>
    </xf>
    <xf numFmtId="0" fontId="3" fillId="3" borderId="0" xfId="0" applyFont="1" applyFill="1" applyAlignment="1">
      <alignment vertical="top" wrapText="1"/>
    </xf>
    <xf numFmtId="0" fontId="19" fillId="3" borderId="1" xfId="0" applyFont="1" applyFill="1" applyBorder="1" applyAlignment="1">
      <alignment vertical="top"/>
    </xf>
    <xf numFmtId="0" fontId="0" fillId="3" borderId="1" xfId="0" applyFill="1" applyBorder="1" applyAlignment="1">
      <alignment vertical="top" wrapText="1"/>
    </xf>
    <xf numFmtId="0" fontId="0" fillId="0" borderId="1" xfId="0" applyBorder="1" applyAlignment="1">
      <alignment wrapText="1"/>
    </xf>
    <xf numFmtId="0" fontId="2" fillId="0" borderId="1" xfId="0" applyFont="1" applyBorder="1" applyAlignment="1">
      <alignment wrapText="1"/>
    </xf>
    <xf numFmtId="0" fontId="6" fillId="3" borderId="1" xfId="0" applyFont="1" applyFill="1" applyBorder="1" applyAlignment="1">
      <alignment vertical="top" wrapText="1"/>
    </xf>
    <xf numFmtId="0" fontId="41" fillId="3" borderId="1" xfId="0" applyFont="1" applyFill="1" applyBorder="1" applyAlignment="1">
      <alignment horizontal="center" vertical="center"/>
    </xf>
    <xf numFmtId="0" fontId="5" fillId="3" borderId="1" xfId="0" quotePrefix="1" applyFont="1" applyFill="1" applyBorder="1" applyAlignment="1">
      <alignment vertical="top" wrapText="1"/>
    </xf>
    <xf numFmtId="0" fontId="5" fillId="3" borderId="5" xfId="0" applyFont="1" applyFill="1" applyBorder="1" applyAlignment="1">
      <alignment vertical="top" wrapText="1"/>
    </xf>
    <xf numFmtId="0" fontId="11" fillId="3" borderId="1" xfId="0" applyFont="1" applyFill="1" applyBorder="1" applyAlignment="1">
      <alignment horizontal="left" vertical="top" wrapText="1" indent="1"/>
    </xf>
    <xf numFmtId="0" fontId="3" fillId="3" borderId="1" xfId="1" applyFont="1" applyFill="1" applyBorder="1" applyAlignment="1">
      <alignment horizontal="center" vertical="center"/>
    </xf>
    <xf numFmtId="0" fontId="34" fillId="0" borderId="0" xfId="1" applyFont="1" applyAlignment="1">
      <alignment vertical="top"/>
    </xf>
    <xf numFmtId="0" fontId="3" fillId="3" borderId="10" xfId="1" applyFont="1" applyFill="1" applyBorder="1" applyAlignment="1">
      <alignment vertical="top" wrapText="1"/>
    </xf>
    <xf numFmtId="0" fontId="3" fillId="3" borderId="10" xfId="1" applyFont="1" applyFill="1" applyBorder="1" applyAlignment="1">
      <alignment horizontal="center" vertical="top"/>
    </xf>
    <xf numFmtId="0" fontId="3" fillId="3" borderId="10" xfId="1" applyFont="1" applyFill="1" applyBorder="1" applyAlignment="1">
      <alignment horizontal="center" vertical="top" wrapText="1"/>
    </xf>
    <xf numFmtId="0" fontId="2" fillId="0" borderId="1" xfId="1" applyBorder="1" applyAlignment="1">
      <alignment vertical="top" wrapText="1"/>
    </xf>
    <xf numFmtId="0" fontId="2" fillId="0" borderId="1" xfId="1" applyBorder="1" applyAlignment="1">
      <alignment vertical="top"/>
    </xf>
    <xf numFmtId="0" fontId="3" fillId="3" borderId="1" xfId="1" applyFont="1" applyFill="1" applyBorder="1" applyAlignment="1">
      <alignment vertical="top"/>
    </xf>
    <xf numFmtId="0" fontId="2" fillId="3" borderId="1" xfId="1" applyFill="1" applyBorder="1" applyAlignment="1">
      <alignment vertical="top"/>
    </xf>
    <xf numFmtId="0" fontId="2" fillId="0" borderId="1" xfId="1" applyBorder="1" applyAlignment="1">
      <alignment horizontal="left" vertical="top" indent="1"/>
    </xf>
    <xf numFmtId="0" fontId="5" fillId="3" borderId="1" xfId="1" applyFont="1" applyFill="1" applyBorder="1" applyAlignment="1">
      <alignment vertical="top" wrapText="1"/>
    </xf>
    <xf numFmtId="0" fontId="3" fillId="6" borderId="1" xfId="1" applyFont="1" applyFill="1" applyBorder="1" applyAlignment="1">
      <alignment vertical="top"/>
    </xf>
    <xf numFmtId="0" fontId="2" fillId="0" borderId="1" xfId="0" applyFont="1" applyBorder="1" applyAlignment="1">
      <alignment horizontal="left" vertical="top" wrapText="1" indent="1"/>
    </xf>
    <xf numFmtId="0" fontId="3" fillId="3" borderId="9" xfId="0" applyFont="1" applyFill="1" applyBorder="1" applyAlignment="1">
      <alignment horizontal="center" vertical="center"/>
    </xf>
    <xf numFmtId="0" fontId="8" fillId="0" borderId="0" xfId="0" applyFont="1" applyAlignment="1">
      <alignment vertical="top" wrapText="1"/>
    </xf>
    <xf numFmtId="0" fontId="3" fillId="3" borderId="6" xfId="0" applyFont="1" applyFill="1" applyBorder="1" applyAlignment="1">
      <alignment vertical="top" wrapText="1"/>
    </xf>
    <xf numFmtId="0" fontId="3" fillId="3" borderId="14" xfId="0" applyFont="1" applyFill="1" applyBorder="1" applyAlignment="1">
      <alignment vertical="top"/>
    </xf>
    <xf numFmtId="0" fontId="3" fillId="3" borderId="9" xfId="0" applyFont="1" applyFill="1" applyBorder="1" applyAlignment="1">
      <alignment vertical="top"/>
    </xf>
    <xf numFmtId="0" fontId="0" fillId="3" borderId="9" xfId="0" applyFill="1" applyBorder="1" applyAlignment="1">
      <alignment vertical="top"/>
    </xf>
    <xf numFmtId="0" fontId="0" fillId="3" borderId="9" xfId="0" applyFill="1" applyBorder="1" applyAlignment="1">
      <alignment vertical="top" wrapText="1"/>
    </xf>
    <xf numFmtId="0" fontId="6" fillId="0" borderId="6" xfId="0" applyFont="1" applyBorder="1" applyAlignment="1">
      <alignment vertical="top" wrapText="1"/>
    </xf>
    <xf numFmtId="0" fontId="0" fillId="0" borderId="7" xfId="0" applyBorder="1" applyAlignment="1">
      <alignment vertical="top" wrapText="1"/>
    </xf>
    <xf numFmtId="14" fontId="0" fillId="0" borderId="1" xfId="0" applyNumberFormat="1" applyBorder="1" applyAlignment="1" applyProtection="1">
      <alignment vertical="top" wrapText="1"/>
      <protection locked="0"/>
    </xf>
    <xf numFmtId="0" fontId="3" fillId="2" borderId="10" xfId="0" applyFont="1" applyFill="1" applyBorder="1" applyAlignment="1">
      <alignment horizontal="center" vertical="center" wrapText="1"/>
    </xf>
    <xf numFmtId="0" fontId="32" fillId="2" borderId="1" xfId="0" applyFont="1" applyFill="1" applyBorder="1" applyAlignment="1">
      <alignment horizontal="center" vertical="center"/>
    </xf>
    <xf numFmtId="0" fontId="27" fillId="3" borderId="11" xfId="1" applyFont="1" applyFill="1" applyBorder="1" applyAlignment="1">
      <alignment vertical="top" wrapText="1"/>
    </xf>
    <xf numFmtId="0" fontId="2" fillId="3" borderId="1" xfId="1" applyFill="1" applyBorder="1" applyAlignment="1">
      <alignment horizontal="center" vertical="center" wrapText="1"/>
    </xf>
    <xf numFmtId="0" fontId="4" fillId="6" borderId="17" xfId="1" applyFont="1" applyFill="1" applyBorder="1" applyAlignment="1">
      <alignment horizontal="center" vertical="center" wrapText="1"/>
    </xf>
    <xf numFmtId="0" fontId="2" fillId="3" borderId="10" xfId="1" applyFill="1" applyBorder="1" applyAlignment="1">
      <alignment horizontal="center" vertical="center" wrapText="1"/>
    </xf>
    <xf numFmtId="0" fontId="50" fillId="6" borderId="5" xfId="0" applyFont="1" applyFill="1" applyBorder="1" applyAlignment="1">
      <alignment horizontal="left" vertical="top" wrapText="1"/>
    </xf>
    <xf numFmtId="0" fontId="51" fillId="6" borderId="8" xfId="0" applyFont="1" applyFill="1" applyBorder="1" applyAlignment="1">
      <alignment horizontal="left" vertical="top" wrapText="1"/>
    </xf>
    <xf numFmtId="0" fontId="0" fillId="6" borderId="8" xfId="0" applyFill="1" applyBorder="1"/>
    <xf numFmtId="0" fontId="0" fillId="6" borderId="9" xfId="0" applyFill="1" applyBorder="1"/>
    <xf numFmtId="0" fontId="3" fillId="2" borderId="10" xfId="0" applyFont="1" applyFill="1" applyBorder="1" applyAlignment="1">
      <alignment vertical="top" wrapText="1"/>
    </xf>
    <xf numFmtId="0" fontId="0" fillId="0" borderId="1" xfId="0" applyBorder="1" applyAlignment="1">
      <alignment horizontal="left" vertical="top" wrapText="1"/>
    </xf>
    <xf numFmtId="0" fontId="0" fillId="0" borderId="5" xfId="0" applyBorder="1" applyAlignment="1">
      <alignment vertical="top" wrapText="1"/>
    </xf>
    <xf numFmtId="0" fontId="0" fillId="2" borderId="9" xfId="0" applyFill="1" applyBorder="1" applyAlignment="1">
      <alignment horizontal="center" vertical="center"/>
    </xf>
    <xf numFmtId="0" fontId="11" fillId="0" borderId="0" xfId="0" applyFont="1"/>
    <xf numFmtId="0" fontId="0" fillId="0" borderId="1" xfId="0" applyBorder="1" applyAlignment="1">
      <alignment vertical="top"/>
    </xf>
    <xf numFmtId="0" fontId="5" fillId="3" borderId="0" xfId="0" applyFont="1" applyFill="1" applyAlignment="1">
      <alignment vertical="top" wrapText="1"/>
    </xf>
    <xf numFmtId="0" fontId="8" fillId="0" borderId="0" xfId="0" applyFont="1" applyAlignment="1">
      <alignment horizontal="left" vertical="top"/>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0" fillId="0" borderId="1" xfId="0" quotePrefix="1" applyBorder="1" applyAlignment="1" applyProtection="1">
      <alignment vertical="top" wrapText="1"/>
      <protection locked="0"/>
    </xf>
    <xf numFmtId="0" fontId="14" fillId="0" borderId="18" xfId="0" applyFont="1" applyBorder="1" applyAlignment="1">
      <alignment horizontal="center" vertical="center"/>
    </xf>
    <xf numFmtId="49" fontId="0" fillId="0" borderId="0" xfId="0" applyNumberFormat="1" applyAlignment="1">
      <alignment vertical="top"/>
    </xf>
    <xf numFmtId="49" fontId="0" fillId="0" borderId="1" xfId="0" applyNumberFormat="1" applyBorder="1" applyAlignment="1" applyProtection="1">
      <alignment vertical="top" wrapText="1"/>
      <protection locked="0"/>
    </xf>
    <xf numFmtId="0" fontId="0" fillId="0" borderId="0" xfId="0" applyAlignment="1">
      <alignment horizontal="left" vertical="top" wrapText="1"/>
    </xf>
    <xf numFmtId="0" fontId="0" fillId="0" borderId="0" xfId="0" applyAlignment="1">
      <alignment vertical="top" wrapText="1"/>
    </xf>
    <xf numFmtId="0" fontId="6" fillId="0" borderId="2" xfId="0" applyFont="1" applyBorder="1" applyAlignment="1">
      <alignment vertical="top" wrapText="1"/>
    </xf>
    <xf numFmtId="0" fontId="1" fillId="0" borderId="12" xfId="1" applyFont="1" applyBorder="1" applyAlignment="1">
      <alignment vertical="top" wrapText="1"/>
    </xf>
    <xf numFmtId="0" fontId="1" fillId="0" borderId="27" xfId="1" applyFont="1" applyBorder="1" applyAlignment="1">
      <alignment vertical="top" wrapText="1"/>
    </xf>
    <xf numFmtId="0" fontId="26" fillId="0" borderId="0" xfId="0" applyFont="1" applyAlignment="1">
      <alignment vertical="top" wrapText="1"/>
    </xf>
    <xf numFmtId="0" fontId="0" fillId="0" borderId="0" xfId="0" applyAlignment="1">
      <alignment horizontal="left" vertical="top" wrapText="1"/>
    </xf>
    <xf numFmtId="0" fontId="31" fillId="0" borderId="2" xfId="0" applyFont="1" applyBorder="1" applyAlignment="1">
      <alignment vertical="top"/>
    </xf>
    <xf numFmtId="0" fontId="26" fillId="0" borderId="21" xfId="0" applyFont="1" applyBorder="1" applyAlignment="1">
      <alignment vertical="top"/>
    </xf>
    <xf numFmtId="0" fontId="26" fillId="0" borderId="3" xfId="0" applyFont="1" applyBorder="1" applyAlignment="1">
      <alignment vertical="top"/>
    </xf>
    <xf numFmtId="0" fontId="0" fillId="0" borderId="0" xfId="0" applyAlignment="1">
      <alignment vertical="top" wrapText="1"/>
    </xf>
    <xf numFmtId="0" fontId="0" fillId="0" borderId="0" xfId="0" applyAlignment="1">
      <alignment horizontal="left" vertical="center" wrapText="1"/>
    </xf>
    <xf numFmtId="0" fontId="7" fillId="0" borderId="2" xfId="0" applyFont="1" applyBorder="1" applyAlignment="1">
      <alignment vertical="top" wrapText="1"/>
    </xf>
    <xf numFmtId="0" fontId="10" fillId="0" borderId="3" xfId="0" applyFont="1" applyBorder="1" applyAlignment="1">
      <alignment vertical="top" wrapText="1"/>
    </xf>
    <xf numFmtId="0" fontId="10" fillId="0" borderId="3" xfId="0" applyFont="1" applyBorder="1" applyAlignment="1">
      <alignment vertical="top"/>
    </xf>
    <xf numFmtId="0" fontId="0" fillId="0" borderId="21" xfId="0" applyBorder="1" applyAlignment="1"/>
    <xf numFmtId="0" fontId="0" fillId="0" borderId="3" xfId="0" applyBorder="1" applyAlignment="1"/>
    <xf numFmtId="0" fontId="7" fillId="0" borderId="2" xfId="0" applyFont="1" applyBorder="1" applyAlignment="1">
      <alignment wrapText="1"/>
    </xf>
    <xf numFmtId="0" fontId="7" fillId="0" borderId="3" xfId="0" applyFont="1" applyBorder="1" applyAlignment="1">
      <alignment wrapText="1"/>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35" fillId="0" borderId="2" xfId="1" applyFont="1" applyBorder="1" applyAlignment="1">
      <alignment horizontal="left" vertical="top" wrapText="1"/>
    </xf>
    <xf numFmtId="0" fontId="36" fillId="0" borderId="21" xfId="1" applyFont="1" applyBorder="1" applyAlignment="1">
      <alignment horizontal="left" vertical="top"/>
    </xf>
    <xf numFmtId="0" fontId="36" fillId="0" borderId="3" xfId="0" applyFont="1" applyBorder="1" applyAlignment="1">
      <alignment horizontal="left" vertical="top"/>
    </xf>
    <xf numFmtId="0" fontId="31" fillId="0" borderId="25" xfId="0" applyFont="1" applyBorder="1" applyAlignment="1">
      <alignment horizontal="left" vertical="top" wrapText="1"/>
    </xf>
    <xf numFmtId="0" fontId="38" fillId="0" borderId="4" xfId="0" applyFont="1" applyBorder="1" applyAlignment="1">
      <alignment horizontal="left" vertical="top" wrapText="1"/>
    </xf>
    <xf numFmtId="0" fontId="7"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vertical="top" wrapText="1"/>
    </xf>
    <xf numFmtId="0" fontId="6" fillId="0" borderId="21" xfId="0" applyFont="1" applyBorder="1" applyAlignment="1">
      <alignment vertical="top" wrapText="1"/>
    </xf>
    <xf numFmtId="0" fontId="6" fillId="0" borderId="3" xfId="0" applyFont="1" applyBorder="1" applyAlignment="1">
      <alignment vertical="top" wrapText="1"/>
    </xf>
    <xf numFmtId="0" fontId="3" fillId="3" borderId="23" xfId="0" applyFont="1" applyFill="1" applyBorder="1" applyAlignment="1">
      <alignment horizontal="center" vertical="top" wrapText="1"/>
    </xf>
    <xf numFmtId="0" fontId="0" fillId="0" borderId="24" xfId="0" applyBorder="1" applyAlignment="1">
      <alignment horizontal="center" vertical="top" wrapText="1"/>
    </xf>
    <xf numFmtId="0" fontId="9" fillId="7" borderId="1" xfId="0" applyFont="1" applyFill="1" applyBorder="1" applyAlignment="1">
      <alignment horizontal="center" vertical="center" wrapText="1"/>
    </xf>
    <xf numFmtId="0" fontId="0" fillId="7" borderId="1" xfId="0" applyFill="1" applyBorder="1" applyAlignment="1"/>
    <xf numFmtId="0" fontId="17" fillId="0" borderId="5" xfId="0" applyFont="1" applyBorder="1" applyAlignment="1">
      <alignment horizontal="center" vertical="center" wrapText="1"/>
    </xf>
    <xf numFmtId="0" fontId="0" fillId="0" borderId="9" xfId="0" applyBorder="1" applyAlignment="1"/>
    <xf numFmtId="0" fontId="47" fillId="0" borderId="6" xfId="0" applyFont="1" applyBorder="1" applyAlignment="1">
      <alignment horizontal="left" vertical="top" wrapText="1"/>
    </xf>
    <xf numFmtId="0" fontId="49" fillId="0" borderId="14" xfId="0" applyFont="1" applyBorder="1" applyAlignment="1">
      <alignment horizontal="left" vertical="top"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xf>
    <xf numFmtId="0" fontId="9" fillId="0" borderId="1" xfId="0" applyFont="1" applyBorder="1" applyAlignment="1">
      <alignment horizontal="left" vertical="top" wrapText="1"/>
    </xf>
    <xf numFmtId="0" fontId="0" fillId="0" borderId="1" xfId="0" applyBorder="1" applyAlignment="1">
      <alignment horizontal="left" vertical="top"/>
    </xf>
    <xf numFmtId="0" fontId="7" fillId="0" borderId="7" xfId="0" quotePrefix="1" applyFont="1" applyBorder="1" applyAlignment="1">
      <alignment vertical="top" wrapText="1"/>
    </xf>
    <xf numFmtId="0" fontId="10" fillId="0" borderId="7" xfId="0" applyFont="1" applyBorder="1" applyAlignment="1">
      <alignment vertical="top" wrapText="1"/>
    </xf>
    <xf numFmtId="0" fontId="17" fillId="0" borderId="2" xfId="0" applyFont="1" applyBorder="1" applyAlignment="1">
      <alignment horizontal="left" vertical="top" wrapText="1"/>
    </xf>
    <xf numFmtId="0" fontId="10" fillId="0" borderId="3" xfId="0" applyFont="1" applyBorder="1" applyAlignment="1">
      <alignment horizontal="left" vertical="top"/>
    </xf>
  </cellXfs>
  <cellStyles count="2">
    <cellStyle name="Normal" xfId="0" builtinId="0"/>
    <cellStyle name="Normal 2" xfId="1" xr:uid="{F836C913-9750-42F3-A6EA-3E8851CFBFA2}"/>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F782-60F8-48FE-917C-93B460BCDC55}">
  <dimension ref="A1:A53"/>
  <sheetViews>
    <sheetView zoomScaleNormal="100" workbookViewId="0">
      <selection activeCell="A53" sqref="A52:A53"/>
    </sheetView>
  </sheetViews>
  <sheetFormatPr defaultColWidth="9" defaultRowHeight="15"/>
  <cols>
    <col min="1" max="1" width="108.7109375" style="1" customWidth="1"/>
    <col min="2" max="16384" width="9" style="1"/>
  </cols>
  <sheetData>
    <row r="1" spans="1:1" ht="18.75">
      <c r="A1" s="124" t="s">
        <v>0</v>
      </c>
    </row>
    <row r="2" spans="1:1">
      <c r="A2" s="41" t="s">
        <v>1</v>
      </c>
    </row>
    <row r="3" spans="1:1" ht="15.75">
      <c r="A3" s="42" t="s">
        <v>2</v>
      </c>
    </row>
    <row r="4" spans="1:1" ht="15.75" thickBot="1">
      <c r="A4" s="43" t="s">
        <v>3</v>
      </c>
    </row>
    <row r="5" spans="1:1" ht="18.75">
      <c r="A5" s="44" t="s">
        <v>4</v>
      </c>
    </row>
    <row r="6" spans="1:1" ht="285">
      <c r="A6" s="45" t="s">
        <v>5</v>
      </c>
    </row>
    <row r="7" spans="1:1" ht="135">
      <c r="A7" s="46" t="s">
        <v>6</v>
      </c>
    </row>
    <row r="8" spans="1:1" ht="103.5" customHeight="1">
      <c r="A8" s="47" t="s">
        <v>7</v>
      </c>
    </row>
    <row r="9" spans="1:1" ht="90">
      <c r="A9" s="46" t="s">
        <v>8</v>
      </c>
    </row>
    <row r="10" spans="1:1" ht="90">
      <c r="A10" s="47" t="s">
        <v>9</v>
      </c>
    </row>
    <row r="11" spans="1:1" ht="195">
      <c r="A11" s="46" t="s">
        <v>10</v>
      </c>
    </row>
    <row r="12" spans="1:1" ht="105">
      <c r="A12" s="47" t="s">
        <v>11</v>
      </c>
    </row>
    <row r="13" spans="1:1" ht="180">
      <c r="A13" s="46" t="s">
        <v>12</v>
      </c>
    </row>
    <row r="14" spans="1:1" ht="60">
      <c r="A14" s="47" t="s">
        <v>13</v>
      </c>
    </row>
    <row r="15" spans="1:1" ht="18.75">
      <c r="A15" s="48" t="s">
        <v>14</v>
      </c>
    </row>
    <row r="16" spans="1:1" ht="30">
      <c r="A16" s="47" t="s">
        <v>15</v>
      </c>
    </row>
    <row r="17" spans="1:1" ht="42.4" customHeight="1">
      <c r="A17" s="46" t="s">
        <v>16</v>
      </c>
    </row>
    <row r="18" spans="1:1" ht="45">
      <c r="A18" s="47" t="s">
        <v>17</v>
      </c>
    </row>
    <row r="19" spans="1:1">
      <c r="A19" s="46" t="s">
        <v>18</v>
      </c>
    </row>
    <row r="20" spans="1:1" ht="75">
      <c r="A20" s="47" t="s">
        <v>19</v>
      </c>
    </row>
    <row r="21" spans="1:1" ht="30">
      <c r="A21" s="46" t="s">
        <v>20</v>
      </c>
    </row>
    <row r="22" spans="1:1" ht="195">
      <c r="A22" s="47" t="s">
        <v>21</v>
      </c>
    </row>
    <row r="23" spans="1:1" ht="60">
      <c r="A23" s="46" t="s">
        <v>22</v>
      </c>
    </row>
    <row r="24" spans="1:1" ht="45">
      <c r="A24" s="47" t="s">
        <v>23</v>
      </c>
    </row>
    <row r="25" spans="1:1" ht="60">
      <c r="A25" s="46" t="s">
        <v>24</v>
      </c>
    </row>
    <row r="26" spans="1:1" ht="45">
      <c r="A26" s="47" t="s">
        <v>25</v>
      </c>
    </row>
    <row r="27" spans="1:1" ht="60">
      <c r="A27" s="46" t="s">
        <v>26</v>
      </c>
    </row>
    <row r="28" spans="1:1" ht="60">
      <c r="A28" s="47" t="s">
        <v>27</v>
      </c>
    </row>
    <row r="29" spans="1:1" ht="60">
      <c r="A29" s="46" t="s">
        <v>28</v>
      </c>
    </row>
    <row r="30" spans="1:1" ht="75">
      <c r="A30" s="47" t="s">
        <v>29</v>
      </c>
    </row>
    <row r="31" spans="1:1" ht="30">
      <c r="A31" s="46" t="s">
        <v>30</v>
      </c>
    </row>
    <row r="32" spans="1:1" ht="60">
      <c r="A32" s="47" t="s">
        <v>31</v>
      </c>
    </row>
    <row r="33" spans="1:1" ht="105">
      <c r="A33" s="46" t="s">
        <v>32</v>
      </c>
    </row>
    <row r="34" spans="1:1" ht="45">
      <c r="A34" s="47" t="s">
        <v>33</v>
      </c>
    </row>
    <row r="35" spans="1:1" ht="60">
      <c r="A35" s="46" t="s">
        <v>34</v>
      </c>
    </row>
    <row r="36" spans="1:1" ht="60">
      <c r="A36" s="47" t="s">
        <v>35</v>
      </c>
    </row>
    <row r="37" spans="1:1" ht="45">
      <c r="A37" s="46" t="s">
        <v>36</v>
      </c>
    </row>
    <row r="38" spans="1:1">
      <c r="A38" s="45" t="s">
        <v>37</v>
      </c>
    </row>
    <row r="39" spans="1:1" ht="60">
      <c r="A39" s="46" t="s">
        <v>38</v>
      </c>
    </row>
    <row r="40" spans="1:1" ht="45">
      <c r="A40" s="47" t="s">
        <v>39</v>
      </c>
    </row>
    <row r="41" spans="1:1">
      <c r="A41" s="46" t="s">
        <v>40</v>
      </c>
    </row>
    <row r="42" spans="1:1" ht="30">
      <c r="A42" s="47" t="s">
        <v>41</v>
      </c>
    </row>
    <row r="43" spans="1:1" ht="30">
      <c r="A43" s="46" t="s">
        <v>42</v>
      </c>
    </row>
    <row r="44" spans="1:1" ht="30">
      <c r="A44" s="47" t="s">
        <v>43</v>
      </c>
    </row>
    <row r="45" spans="1:1" ht="60">
      <c r="A45" s="46" t="s">
        <v>44</v>
      </c>
    </row>
    <row r="46" spans="1:1" ht="30">
      <c r="A46" s="47" t="s">
        <v>45</v>
      </c>
    </row>
    <row r="47" spans="1:1" ht="60">
      <c r="A47" s="46" t="s">
        <v>46</v>
      </c>
    </row>
    <row r="48" spans="1:1" ht="60">
      <c r="A48" s="47" t="s">
        <v>47</v>
      </c>
    </row>
    <row r="49" spans="1:1" ht="75">
      <c r="A49" s="46" t="s">
        <v>48</v>
      </c>
    </row>
    <row r="50" spans="1:1" ht="30">
      <c r="A50" s="47" t="s">
        <v>49</v>
      </c>
    </row>
    <row r="51" spans="1:1" ht="45">
      <c r="A51" s="46" t="s">
        <v>50</v>
      </c>
    </row>
    <row r="52" spans="1:1" ht="45">
      <c r="A52" s="47" t="s">
        <v>51</v>
      </c>
    </row>
    <row r="53" spans="1:1" ht="30">
      <c r="A53" s="46" t="s">
        <v>52</v>
      </c>
    </row>
  </sheetData>
  <sheetProtection algorithmName="SHA-512" hashValue="lem7J3HvIsn3Rhgn5Rlx3vQTCT2YwZK2EdRZAc7KWOlkDFKt4HfbNPV9qAzLuLZyAHvZ94K23v6t3Tr3ShGkmQ==" saltValue="5OQEkJdK/SXGk5FrYO/5Lg==" spinCount="100000" sheet="1" objects="1" scenarios="1"/>
  <pageMargins left="0.7" right="0.7" top="0.75" bottom="0.75" header="0.3" footer="0.3"/>
  <pageSetup orientation="portrait" horizont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F5C27-32A5-4519-9D42-3AD82BF3FDDA}">
  <dimension ref="A1:BJ72"/>
  <sheetViews>
    <sheetView zoomScale="98" zoomScaleNormal="98" workbookViewId="0">
      <pane xSplit="1" ySplit="2" topLeftCell="B3" activePane="bottomRight" state="frozen"/>
      <selection pane="bottomRight" activeCell="B20" sqref="B20"/>
      <selection pane="bottomLeft" activeCell="A3" sqref="A3"/>
      <selection pane="topRight" activeCell="B1" sqref="B1"/>
    </sheetView>
  </sheetViews>
  <sheetFormatPr defaultColWidth="9" defaultRowHeight="15"/>
  <cols>
    <col min="1" max="1" width="59.5703125" style="2" customWidth="1"/>
    <col min="2" max="61" width="19.5703125" style="1" customWidth="1"/>
    <col min="62" max="16384" width="9" style="1"/>
  </cols>
  <sheetData>
    <row r="1" spans="1:62" ht="108">
      <c r="A1" s="100" t="s">
        <v>438</v>
      </c>
      <c r="B1" s="101"/>
      <c r="C1" s="5" t="s">
        <v>349</v>
      </c>
      <c r="F1" s="5"/>
    </row>
    <row r="2" spans="1:62">
      <c r="A2" s="65" t="s">
        <v>154</v>
      </c>
      <c r="B2" s="66" t="s">
        <v>350</v>
      </c>
      <c r="C2" s="66" t="s">
        <v>351</v>
      </c>
      <c r="D2" s="66" t="s">
        <v>352</v>
      </c>
      <c r="E2" s="66" t="s">
        <v>353</v>
      </c>
      <c r="F2" s="66" t="s">
        <v>354</v>
      </c>
      <c r="G2" s="66" t="s">
        <v>355</v>
      </c>
      <c r="H2" s="66" t="s">
        <v>356</v>
      </c>
      <c r="I2" s="66" t="s">
        <v>357</v>
      </c>
      <c r="J2" s="66" t="s">
        <v>358</v>
      </c>
      <c r="K2" s="66" t="s">
        <v>359</v>
      </c>
      <c r="L2" s="66" t="s">
        <v>360</v>
      </c>
      <c r="M2" s="66" t="s">
        <v>361</v>
      </c>
      <c r="N2" s="66" t="s">
        <v>362</v>
      </c>
      <c r="O2" s="66" t="s">
        <v>363</v>
      </c>
      <c r="P2" s="66" t="s">
        <v>364</v>
      </c>
      <c r="Q2" s="66" t="s">
        <v>365</v>
      </c>
      <c r="R2" s="66" t="s">
        <v>366</v>
      </c>
      <c r="S2" s="66" t="s">
        <v>367</v>
      </c>
      <c r="T2" s="66" t="s">
        <v>368</v>
      </c>
      <c r="U2" s="66" t="s">
        <v>369</v>
      </c>
      <c r="V2" s="66" t="s">
        <v>370</v>
      </c>
      <c r="W2" s="66" t="s">
        <v>371</v>
      </c>
      <c r="X2" s="66" t="s">
        <v>372</v>
      </c>
      <c r="Y2" s="66" t="s">
        <v>373</v>
      </c>
      <c r="Z2" s="66" t="s">
        <v>374</v>
      </c>
      <c r="AA2" s="66" t="s">
        <v>375</v>
      </c>
      <c r="AB2" s="66" t="s">
        <v>376</v>
      </c>
      <c r="AC2" s="66" t="s">
        <v>377</v>
      </c>
      <c r="AD2" s="66" t="s">
        <v>378</v>
      </c>
      <c r="AE2" s="66" t="s">
        <v>379</v>
      </c>
      <c r="AF2" s="66" t="s">
        <v>380</v>
      </c>
      <c r="AG2" s="66" t="s">
        <v>381</v>
      </c>
      <c r="AH2" s="66" t="s">
        <v>382</v>
      </c>
      <c r="AI2" s="66" t="s">
        <v>383</v>
      </c>
      <c r="AJ2" s="66" t="s">
        <v>384</v>
      </c>
      <c r="AK2" s="66" t="s">
        <v>385</v>
      </c>
      <c r="AL2" s="66" t="s">
        <v>386</v>
      </c>
      <c r="AM2" s="66" t="s">
        <v>387</v>
      </c>
      <c r="AN2" s="66" t="s">
        <v>388</v>
      </c>
      <c r="AO2" s="66" t="s">
        <v>389</v>
      </c>
      <c r="AP2" s="66" t="s">
        <v>390</v>
      </c>
      <c r="AQ2" s="66" t="s">
        <v>391</v>
      </c>
      <c r="AR2" s="66" t="s">
        <v>392</v>
      </c>
      <c r="AS2" s="66" t="s">
        <v>393</v>
      </c>
      <c r="AT2" s="66" t="s">
        <v>394</v>
      </c>
      <c r="AU2" s="66" t="s">
        <v>395</v>
      </c>
      <c r="AV2" s="66" t="s">
        <v>396</v>
      </c>
      <c r="AW2" s="66" t="s">
        <v>397</v>
      </c>
      <c r="AX2" s="66" t="s">
        <v>398</v>
      </c>
      <c r="AY2" s="66" t="s">
        <v>399</v>
      </c>
      <c r="AZ2" s="66" t="s">
        <v>400</v>
      </c>
      <c r="BA2" s="66" t="s">
        <v>401</v>
      </c>
      <c r="BB2" s="66" t="s">
        <v>402</v>
      </c>
      <c r="BC2" s="66" t="s">
        <v>403</v>
      </c>
      <c r="BD2" s="66" t="s">
        <v>404</v>
      </c>
      <c r="BE2" s="66" t="s">
        <v>405</v>
      </c>
      <c r="BF2" s="66" t="s">
        <v>406</v>
      </c>
      <c r="BG2" s="66" t="s">
        <v>407</v>
      </c>
      <c r="BH2" s="66" t="s">
        <v>408</v>
      </c>
      <c r="BI2" s="66" t="s">
        <v>409</v>
      </c>
    </row>
    <row r="3" spans="1:62">
      <c r="A3" s="67" t="s">
        <v>410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25" t="s">
        <v>411</v>
      </c>
    </row>
    <row r="4" spans="1:62">
      <c r="A4" s="4" t="s">
        <v>412</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2" ht="14.25" customHeight="1">
      <c r="A5" s="4" t="s">
        <v>413</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row>
    <row r="6" spans="1:62" ht="30">
      <c r="A6" s="4" t="s">
        <v>414</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row>
    <row r="7" spans="1:62" ht="45">
      <c r="A7" s="4" t="s">
        <v>439</v>
      </c>
      <c r="B7" s="32">
        <v>0</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row>
    <row r="8" spans="1:62">
      <c r="A8" s="67" t="s">
        <v>416</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row>
    <row r="9" spans="1:62" ht="30">
      <c r="A9" s="3" t="s">
        <v>440</v>
      </c>
      <c r="B9" s="32">
        <v>0</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25">
        <f>SUM(B9:BI9)</f>
        <v>0</v>
      </c>
    </row>
    <row r="10" spans="1:62" ht="30">
      <c r="A10" s="3" t="s">
        <v>441</v>
      </c>
      <c r="B10" s="32">
        <v>0</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25">
        <f>SUM(B10:BI10)</f>
        <v>0</v>
      </c>
    </row>
    <row r="11" spans="1:62" ht="30">
      <c r="A11" s="67" t="s">
        <v>419</v>
      </c>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row>
    <row r="12" spans="1:62" ht="30">
      <c r="A12" s="3" t="s">
        <v>442</v>
      </c>
      <c r="B12" s="32">
        <v>0</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25">
        <f>SUM(B12:BI12)</f>
        <v>0</v>
      </c>
    </row>
    <row r="13" spans="1:62" ht="30">
      <c r="A13" s="3" t="s">
        <v>443</v>
      </c>
      <c r="B13" s="32">
        <v>0</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25">
        <f>SUM(B13:BI13)</f>
        <v>0</v>
      </c>
    </row>
    <row r="14" spans="1:62" ht="30">
      <c r="A14" s="67" t="s">
        <v>444</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row>
    <row r="15" spans="1:62" ht="14.65" customHeight="1">
      <c r="A15" s="4" t="s">
        <v>445</v>
      </c>
      <c r="B15" s="32">
        <v>0</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25">
        <f>SUM(B15:BI15)</f>
        <v>0</v>
      </c>
    </row>
    <row r="16" spans="1:62" ht="30">
      <c r="A16" s="4" t="s">
        <v>446</v>
      </c>
      <c r="B16" s="32">
        <v>0</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25">
        <f>SUM(B16:BI16)</f>
        <v>0</v>
      </c>
    </row>
    <row r="17" spans="1:62" ht="30">
      <c r="A17" s="67" t="s">
        <v>422</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row>
    <row r="18" spans="1:62" ht="45">
      <c r="A18" s="3" t="s">
        <v>447</v>
      </c>
      <c r="B18" s="32">
        <v>0</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25">
        <f>SUM(B18:BI18)</f>
        <v>0</v>
      </c>
    </row>
    <row r="19" spans="1:62" ht="30">
      <c r="A19" s="3" t="s">
        <v>448</v>
      </c>
      <c r="B19" s="32">
        <v>0</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25">
        <f>SUM(B19:BI19)</f>
        <v>0</v>
      </c>
    </row>
    <row r="20" spans="1:62" ht="45">
      <c r="A20" s="4" t="s">
        <v>449</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2">
      <c r="A21" s="67" t="s">
        <v>450</v>
      </c>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row>
    <row r="22" spans="1:62" ht="30">
      <c r="A22" s="4" t="s">
        <v>451</v>
      </c>
      <c r="B22" s="31">
        <v>0</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25">
        <f>SUM(B22:BI22)</f>
        <v>0</v>
      </c>
    </row>
    <row r="23" spans="1:62">
      <c r="A23" s="95" t="s">
        <v>428</v>
      </c>
      <c r="B23" s="56">
        <f>B9+B12+B15+B18-B22</f>
        <v>0</v>
      </c>
      <c r="C23" s="56">
        <f t="shared" ref="C23:BI23" si="0">C9+C12+C15+C18-C22</f>
        <v>0</v>
      </c>
      <c r="D23" s="56">
        <f t="shared" si="0"/>
        <v>0</v>
      </c>
      <c r="E23" s="56">
        <f t="shared" si="0"/>
        <v>0</v>
      </c>
      <c r="F23" s="56">
        <f t="shared" si="0"/>
        <v>0</v>
      </c>
      <c r="G23" s="56">
        <f t="shared" si="0"/>
        <v>0</v>
      </c>
      <c r="H23" s="56">
        <f t="shared" si="0"/>
        <v>0</v>
      </c>
      <c r="I23" s="56">
        <f t="shared" si="0"/>
        <v>0</v>
      </c>
      <c r="J23" s="56">
        <f t="shared" si="0"/>
        <v>0</v>
      </c>
      <c r="K23" s="56">
        <f t="shared" si="0"/>
        <v>0</v>
      </c>
      <c r="L23" s="56">
        <f t="shared" si="0"/>
        <v>0</v>
      </c>
      <c r="M23" s="56">
        <f t="shared" si="0"/>
        <v>0</v>
      </c>
      <c r="N23" s="56">
        <f t="shared" si="0"/>
        <v>0</v>
      </c>
      <c r="O23" s="56">
        <f t="shared" si="0"/>
        <v>0</v>
      </c>
      <c r="P23" s="56">
        <f t="shared" si="0"/>
        <v>0</v>
      </c>
      <c r="Q23" s="56">
        <f t="shared" si="0"/>
        <v>0</v>
      </c>
      <c r="R23" s="56">
        <f t="shared" si="0"/>
        <v>0</v>
      </c>
      <c r="S23" s="56">
        <f t="shared" si="0"/>
        <v>0</v>
      </c>
      <c r="T23" s="56">
        <f t="shared" si="0"/>
        <v>0</v>
      </c>
      <c r="U23" s="56">
        <f t="shared" si="0"/>
        <v>0</v>
      </c>
      <c r="V23" s="56">
        <f t="shared" si="0"/>
        <v>0</v>
      </c>
      <c r="W23" s="56">
        <f t="shared" si="0"/>
        <v>0</v>
      </c>
      <c r="X23" s="56">
        <f t="shared" si="0"/>
        <v>0</v>
      </c>
      <c r="Y23" s="56">
        <f t="shared" si="0"/>
        <v>0</v>
      </c>
      <c r="Z23" s="56">
        <f t="shared" si="0"/>
        <v>0</v>
      </c>
      <c r="AA23" s="56">
        <f t="shared" si="0"/>
        <v>0</v>
      </c>
      <c r="AB23" s="56">
        <f t="shared" si="0"/>
        <v>0</v>
      </c>
      <c r="AC23" s="56">
        <f t="shared" si="0"/>
        <v>0</v>
      </c>
      <c r="AD23" s="56">
        <f t="shared" si="0"/>
        <v>0</v>
      </c>
      <c r="AE23" s="56">
        <f t="shared" si="0"/>
        <v>0</v>
      </c>
      <c r="AF23" s="56">
        <f t="shared" si="0"/>
        <v>0</v>
      </c>
      <c r="AG23" s="56">
        <f t="shared" si="0"/>
        <v>0</v>
      </c>
      <c r="AH23" s="56">
        <f t="shared" si="0"/>
        <v>0</v>
      </c>
      <c r="AI23" s="56">
        <f t="shared" si="0"/>
        <v>0</v>
      </c>
      <c r="AJ23" s="56">
        <f t="shared" si="0"/>
        <v>0</v>
      </c>
      <c r="AK23" s="56">
        <f t="shared" si="0"/>
        <v>0</v>
      </c>
      <c r="AL23" s="56">
        <f t="shared" si="0"/>
        <v>0</v>
      </c>
      <c r="AM23" s="56">
        <f t="shared" si="0"/>
        <v>0</v>
      </c>
      <c r="AN23" s="56">
        <f t="shared" si="0"/>
        <v>0</v>
      </c>
      <c r="AO23" s="56">
        <f t="shared" si="0"/>
        <v>0</v>
      </c>
      <c r="AP23" s="56">
        <f t="shared" si="0"/>
        <v>0</v>
      </c>
      <c r="AQ23" s="56">
        <f t="shared" si="0"/>
        <v>0</v>
      </c>
      <c r="AR23" s="56">
        <f t="shared" si="0"/>
        <v>0</v>
      </c>
      <c r="AS23" s="56">
        <f t="shared" si="0"/>
        <v>0</v>
      </c>
      <c r="AT23" s="56">
        <f t="shared" si="0"/>
        <v>0</v>
      </c>
      <c r="AU23" s="56">
        <f t="shared" si="0"/>
        <v>0</v>
      </c>
      <c r="AV23" s="56">
        <f t="shared" si="0"/>
        <v>0</v>
      </c>
      <c r="AW23" s="56">
        <f t="shared" si="0"/>
        <v>0</v>
      </c>
      <c r="AX23" s="56">
        <f t="shared" si="0"/>
        <v>0</v>
      </c>
      <c r="AY23" s="56">
        <f t="shared" si="0"/>
        <v>0</v>
      </c>
      <c r="AZ23" s="56">
        <f t="shared" si="0"/>
        <v>0</v>
      </c>
      <c r="BA23" s="56">
        <f t="shared" si="0"/>
        <v>0</v>
      </c>
      <c r="BB23" s="56">
        <f t="shared" si="0"/>
        <v>0</v>
      </c>
      <c r="BC23" s="56">
        <f t="shared" si="0"/>
        <v>0</v>
      </c>
      <c r="BD23" s="56">
        <f t="shared" si="0"/>
        <v>0</v>
      </c>
      <c r="BE23" s="56">
        <f t="shared" si="0"/>
        <v>0</v>
      </c>
      <c r="BF23" s="56">
        <f t="shared" si="0"/>
        <v>0</v>
      </c>
      <c r="BG23" s="56">
        <f t="shared" si="0"/>
        <v>0</v>
      </c>
      <c r="BH23" s="56">
        <f t="shared" si="0"/>
        <v>0</v>
      </c>
      <c r="BI23" s="56">
        <f t="shared" si="0"/>
        <v>0</v>
      </c>
      <c r="BJ23" s="25">
        <f t="shared" ref="BJ23:BJ24" si="1">SUM(B23:BI23)</f>
        <v>0</v>
      </c>
    </row>
    <row r="24" spans="1:62">
      <c r="A24" s="67" t="s">
        <v>297</v>
      </c>
      <c r="B24" s="56">
        <f>SUM(B25:B27)</f>
        <v>0</v>
      </c>
      <c r="C24" s="56">
        <f t="shared" ref="C24:BI24" si="2">SUM(C25:C27)</f>
        <v>0</v>
      </c>
      <c r="D24" s="56">
        <f t="shared" si="2"/>
        <v>0</v>
      </c>
      <c r="E24" s="56">
        <f t="shared" si="2"/>
        <v>0</v>
      </c>
      <c r="F24" s="56">
        <f t="shared" si="2"/>
        <v>0</v>
      </c>
      <c r="G24" s="56">
        <f t="shared" si="2"/>
        <v>0</v>
      </c>
      <c r="H24" s="56">
        <f t="shared" si="2"/>
        <v>0</v>
      </c>
      <c r="I24" s="56">
        <f t="shared" si="2"/>
        <v>0</v>
      </c>
      <c r="J24" s="56">
        <f t="shared" si="2"/>
        <v>0</v>
      </c>
      <c r="K24" s="56">
        <f t="shared" si="2"/>
        <v>0</v>
      </c>
      <c r="L24" s="56">
        <f t="shared" si="2"/>
        <v>0</v>
      </c>
      <c r="M24" s="56">
        <f t="shared" si="2"/>
        <v>0</v>
      </c>
      <c r="N24" s="56">
        <f t="shared" si="2"/>
        <v>0</v>
      </c>
      <c r="O24" s="56">
        <f t="shared" si="2"/>
        <v>0</v>
      </c>
      <c r="P24" s="56">
        <f t="shared" si="2"/>
        <v>0</v>
      </c>
      <c r="Q24" s="56">
        <f t="shared" si="2"/>
        <v>0</v>
      </c>
      <c r="R24" s="56">
        <f t="shared" si="2"/>
        <v>0</v>
      </c>
      <c r="S24" s="56">
        <f t="shared" si="2"/>
        <v>0</v>
      </c>
      <c r="T24" s="56">
        <f t="shared" si="2"/>
        <v>0</v>
      </c>
      <c r="U24" s="56">
        <f t="shared" si="2"/>
        <v>0</v>
      </c>
      <c r="V24" s="56">
        <f t="shared" si="2"/>
        <v>0</v>
      </c>
      <c r="W24" s="56">
        <f t="shared" si="2"/>
        <v>0</v>
      </c>
      <c r="X24" s="56">
        <f t="shared" si="2"/>
        <v>0</v>
      </c>
      <c r="Y24" s="56">
        <f t="shared" si="2"/>
        <v>0</v>
      </c>
      <c r="Z24" s="56">
        <f t="shared" si="2"/>
        <v>0</v>
      </c>
      <c r="AA24" s="56">
        <f t="shared" si="2"/>
        <v>0</v>
      </c>
      <c r="AB24" s="56">
        <f t="shared" si="2"/>
        <v>0</v>
      </c>
      <c r="AC24" s="56">
        <f t="shared" si="2"/>
        <v>0</v>
      </c>
      <c r="AD24" s="56">
        <f t="shared" si="2"/>
        <v>0</v>
      </c>
      <c r="AE24" s="56">
        <f t="shared" si="2"/>
        <v>0</v>
      </c>
      <c r="AF24" s="56">
        <f t="shared" si="2"/>
        <v>0</v>
      </c>
      <c r="AG24" s="56">
        <f t="shared" si="2"/>
        <v>0</v>
      </c>
      <c r="AH24" s="56">
        <f t="shared" si="2"/>
        <v>0</v>
      </c>
      <c r="AI24" s="56">
        <f t="shared" si="2"/>
        <v>0</v>
      </c>
      <c r="AJ24" s="56">
        <f t="shared" si="2"/>
        <v>0</v>
      </c>
      <c r="AK24" s="56">
        <f t="shared" si="2"/>
        <v>0</v>
      </c>
      <c r="AL24" s="56">
        <f t="shared" si="2"/>
        <v>0</v>
      </c>
      <c r="AM24" s="56">
        <f t="shared" si="2"/>
        <v>0</v>
      </c>
      <c r="AN24" s="56">
        <f t="shared" si="2"/>
        <v>0</v>
      </c>
      <c r="AO24" s="56">
        <f t="shared" si="2"/>
        <v>0</v>
      </c>
      <c r="AP24" s="56">
        <f t="shared" si="2"/>
        <v>0</v>
      </c>
      <c r="AQ24" s="56">
        <f t="shared" si="2"/>
        <v>0</v>
      </c>
      <c r="AR24" s="56">
        <f t="shared" si="2"/>
        <v>0</v>
      </c>
      <c r="AS24" s="56">
        <f t="shared" si="2"/>
        <v>0</v>
      </c>
      <c r="AT24" s="56">
        <f t="shared" si="2"/>
        <v>0</v>
      </c>
      <c r="AU24" s="56">
        <f t="shared" si="2"/>
        <v>0</v>
      </c>
      <c r="AV24" s="56">
        <f t="shared" si="2"/>
        <v>0</v>
      </c>
      <c r="AW24" s="56">
        <f t="shared" si="2"/>
        <v>0</v>
      </c>
      <c r="AX24" s="56">
        <f t="shared" si="2"/>
        <v>0</v>
      </c>
      <c r="AY24" s="56">
        <f t="shared" si="2"/>
        <v>0</v>
      </c>
      <c r="AZ24" s="56">
        <f t="shared" si="2"/>
        <v>0</v>
      </c>
      <c r="BA24" s="56">
        <f t="shared" si="2"/>
        <v>0</v>
      </c>
      <c r="BB24" s="56">
        <f t="shared" si="2"/>
        <v>0</v>
      </c>
      <c r="BC24" s="56">
        <f t="shared" si="2"/>
        <v>0</v>
      </c>
      <c r="BD24" s="56">
        <f t="shared" si="2"/>
        <v>0</v>
      </c>
      <c r="BE24" s="56">
        <f t="shared" si="2"/>
        <v>0</v>
      </c>
      <c r="BF24" s="56">
        <f t="shared" si="2"/>
        <v>0</v>
      </c>
      <c r="BG24" s="56">
        <f t="shared" si="2"/>
        <v>0</v>
      </c>
      <c r="BH24" s="56">
        <f t="shared" si="2"/>
        <v>0</v>
      </c>
      <c r="BI24" s="56">
        <f t="shared" si="2"/>
        <v>0</v>
      </c>
      <c r="BJ24" s="25">
        <f t="shared" si="1"/>
        <v>0</v>
      </c>
    </row>
    <row r="25" spans="1:62" ht="30">
      <c r="A25" s="3" t="s">
        <v>298</v>
      </c>
      <c r="B25" s="32">
        <v>0</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row>
    <row r="26" spans="1:62" ht="30">
      <c r="A26" s="3" t="s">
        <v>299</v>
      </c>
      <c r="B26" s="32">
        <v>0</v>
      </c>
      <c r="C26" s="32">
        <v>0</v>
      </c>
      <c r="D26" s="32">
        <v>0</v>
      </c>
      <c r="E26" s="32">
        <v>0</v>
      </c>
      <c r="F26" s="32">
        <v>0</v>
      </c>
      <c r="G26" s="32">
        <v>0</v>
      </c>
      <c r="H26" s="32">
        <v>0</v>
      </c>
      <c r="I26" s="32">
        <v>0</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row>
    <row r="27" spans="1:62" ht="30">
      <c r="A27" s="3" t="s">
        <v>300</v>
      </c>
      <c r="B27" s="32">
        <v>0</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row>
    <row r="28" spans="1:62">
      <c r="A28" s="67" t="s">
        <v>301</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row>
    <row r="29" spans="1:62" ht="30">
      <c r="A29" s="3" t="s">
        <v>302</v>
      </c>
      <c r="B29" s="56">
        <f>SUM(B30:B42)</f>
        <v>0</v>
      </c>
      <c r="C29" s="56">
        <f t="shared" ref="C29:BI29" si="3">SUM(C30:C42)</f>
        <v>0</v>
      </c>
      <c r="D29" s="56">
        <f t="shared" si="3"/>
        <v>0</v>
      </c>
      <c r="E29" s="56">
        <f t="shared" si="3"/>
        <v>0</v>
      </c>
      <c r="F29" s="56">
        <f t="shared" si="3"/>
        <v>0</v>
      </c>
      <c r="G29" s="56">
        <f t="shared" si="3"/>
        <v>0</v>
      </c>
      <c r="H29" s="56">
        <f t="shared" si="3"/>
        <v>0</v>
      </c>
      <c r="I29" s="56">
        <f t="shared" si="3"/>
        <v>0</v>
      </c>
      <c r="J29" s="56">
        <f t="shared" si="3"/>
        <v>0</v>
      </c>
      <c r="K29" s="56">
        <f t="shared" si="3"/>
        <v>0</v>
      </c>
      <c r="L29" s="56">
        <f t="shared" si="3"/>
        <v>0</v>
      </c>
      <c r="M29" s="56">
        <f t="shared" si="3"/>
        <v>0</v>
      </c>
      <c r="N29" s="56">
        <f t="shared" si="3"/>
        <v>0</v>
      </c>
      <c r="O29" s="56">
        <f t="shared" si="3"/>
        <v>0</v>
      </c>
      <c r="P29" s="56">
        <f t="shared" si="3"/>
        <v>0</v>
      </c>
      <c r="Q29" s="56">
        <f t="shared" si="3"/>
        <v>0</v>
      </c>
      <c r="R29" s="56">
        <f t="shared" si="3"/>
        <v>0</v>
      </c>
      <c r="S29" s="56">
        <f t="shared" si="3"/>
        <v>0</v>
      </c>
      <c r="T29" s="56">
        <f t="shared" si="3"/>
        <v>0</v>
      </c>
      <c r="U29" s="56">
        <f t="shared" si="3"/>
        <v>0</v>
      </c>
      <c r="V29" s="56">
        <f t="shared" si="3"/>
        <v>0</v>
      </c>
      <c r="W29" s="56">
        <f t="shared" si="3"/>
        <v>0</v>
      </c>
      <c r="X29" s="56">
        <f t="shared" si="3"/>
        <v>0</v>
      </c>
      <c r="Y29" s="56">
        <f t="shared" si="3"/>
        <v>0</v>
      </c>
      <c r="Z29" s="56">
        <f t="shared" si="3"/>
        <v>0</v>
      </c>
      <c r="AA29" s="56">
        <f t="shared" si="3"/>
        <v>0</v>
      </c>
      <c r="AB29" s="56">
        <f t="shared" si="3"/>
        <v>0</v>
      </c>
      <c r="AC29" s="56">
        <f t="shared" si="3"/>
        <v>0</v>
      </c>
      <c r="AD29" s="56">
        <f t="shared" si="3"/>
        <v>0</v>
      </c>
      <c r="AE29" s="56">
        <f t="shared" si="3"/>
        <v>0</v>
      </c>
      <c r="AF29" s="56">
        <f t="shared" si="3"/>
        <v>0</v>
      </c>
      <c r="AG29" s="56">
        <f t="shared" si="3"/>
        <v>0</v>
      </c>
      <c r="AH29" s="56">
        <f t="shared" si="3"/>
        <v>0</v>
      </c>
      <c r="AI29" s="56">
        <f t="shared" si="3"/>
        <v>0</v>
      </c>
      <c r="AJ29" s="56">
        <f t="shared" si="3"/>
        <v>0</v>
      </c>
      <c r="AK29" s="56">
        <f t="shared" si="3"/>
        <v>0</v>
      </c>
      <c r="AL29" s="56">
        <f t="shared" si="3"/>
        <v>0</v>
      </c>
      <c r="AM29" s="56">
        <f t="shared" si="3"/>
        <v>0</v>
      </c>
      <c r="AN29" s="56">
        <f t="shared" si="3"/>
        <v>0</v>
      </c>
      <c r="AO29" s="56">
        <f t="shared" si="3"/>
        <v>0</v>
      </c>
      <c r="AP29" s="56">
        <f t="shared" si="3"/>
        <v>0</v>
      </c>
      <c r="AQ29" s="56">
        <f t="shared" si="3"/>
        <v>0</v>
      </c>
      <c r="AR29" s="56">
        <f t="shared" si="3"/>
        <v>0</v>
      </c>
      <c r="AS29" s="56">
        <f t="shared" si="3"/>
        <v>0</v>
      </c>
      <c r="AT29" s="56">
        <f t="shared" si="3"/>
        <v>0</v>
      </c>
      <c r="AU29" s="56">
        <f t="shared" si="3"/>
        <v>0</v>
      </c>
      <c r="AV29" s="56">
        <f t="shared" si="3"/>
        <v>0</v>
      </c>
      <c r="AW29" s="56">
        <f t="shared" si="3"/>
        <v>0</v>
      </c>
      <c r="AX29" s="56">
        <f t="shared" si="3"/>
        <v>0</v>
      </c>
      <c r="AY29" s="56">
        <f t="shared" si="3"/>
        <v>0</v>
      </c>
      <c r="AZ29" s="56">
        <f t="shared" si="3"/>
        <v>0</v>
      </c>
      <c r="BA29" s="56">
        <f t="shared" si="3"/>
        <v>0</v>
      </c>
      <c r="BB29" s="56">
        <f t="shared" si="3"/>
        <v>0</v>
      </c>
      <c r="BC29" s="56">
        <f t="shared" si="3"/>
        <v>0</v>
      </c>
      <c r="BD29" s="56">
        <f t="shared" si="3"/>
        <v>0</v>
      </c>
      <c r="BE29" s="56">
        <f t="shared" si="3"/>
        <v>0</v>
      </c>
      <c r="BF29" s="56">
        <f t="shared" si="3"/>
        <v>0</v>
      </c>
      <c r="BG29" s="56">
        <f t="shared" si="3"/>
        <v>0</v>
      </c>
      <c r="BH29" s="56">
        <f t="shared" si="3"/>
        <v>0</v>
      </c>
      <c r="BI29" s="56">
        <f t="shared" si="3"/>
        <v>0</v>
      </c>
      <c r="BJ29" s="25">
        <f t="shared" ref="BJ29" si="4">SUM(B29:BI29)</f>
        <v>0</v>
      </c>
    </row>
    <row r="30" spans="1:62">
      <c r="A30" s="64" t="s">
        <v>303</v>
      </c>
      <c r="B30" s="32">
        <v>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row>
    <row r="31" spans="1:62">
      <c r="A31" s="92" t="s">
        <v>304</v>
      </c>
      <c r="B31" s="32">
        <v>0</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row>
    <row r="32" spans="1:62">
      <c r="A32" s="64" t="s">
        <v>305</v>
      </c>
      <c r="B32" s="32">
        <v>0</v>
      </c>
      <c r="C32" s="32">
        <v>0</v>
      </c>
      <c r="D32" s="32">
        <v>0</v>
      </c>
      <c r="E32" s="32">
        <v>0</v>
      </c>
      <c r="F32" s="32">
        <v>0</v>
      </c>
      <c r="G32" s="32">
        <v>0</v>
      </c>
      <c r="H32" s="32">
        <v>0</v>
      </c>
      <c r="I32" s="32">
        <v>0</v>
      </c>
      <c r="J32" s="32">
        <v>0</v>
      </c>
      <c r="K32" s="32">
        <v>0</v>
      </c>
      <c r="L32" s="32">
        <v>0</v>
      </c>
      <c r="M32" s="32">
        <v>0</v>
      </c>
      <c r="N32" s="32">
        <v>0</v>
      </c>
      <c r="O32" s="32">
        <v>0</v>
      </c>
      <c r="P32" s="32">
        <v>0</v>
      </c>
      <c r="Q32" s="32">
        <v>0</v>
      </c>
      <c r="R32" s="32">
        <v>0</v>
      </c>
      <c r="S32" s="32">
        <v>0</v>
      </c>
      <c r="T32" s="32">
        <v>0</v>
      </c>
      <c r="U32" s="32">
        <v>0</v>
      </c>
      <c r="V32" s="32">
        <v>0</v>
      </c>
      <c r="W32" s="32">
        <v>0</v>
      </c>
      <c r="X32" s="32">
        <v>0</v>
      </c>
      <c r="Y32" s="32">
        <v>0</v>
      </c>
      <c r="Z32" s="32">
        <v>0</v>
      </c>
      <c r="AA32" s="32">
        <v>0</v>
      </c>
      <c r="AB32" s="32">
        <v>0</v>
      </c>
      <c r="AC32" s="32">
        <v>0</v>
      </c>
      <c r="AD32" s="32">
        <v>0</v>
      </c>
      <c r="AE32" s="32">
        <v>0</v>
      </c>
      <c r="AF32" s="32">
        <v>0</v>
      </c>
      <c r="AG32" s="32">
        <v>0</v>
      </c>
      <c r="AH32" s="32">
        <v>0</v>
      </c>
      <c r="AI32" s="32">
        <v>0</v>
      </c>
      <c r="AJ32" s="32">
        <v>0</v>
      </c>
      <c r="AK32" s="32">
        <v>0</v>
      </c>
      <c r="AL32" s="32">
        <v>0</v>
      </c>
      <c r="AM32" s="32">
        <v>0</v>
      </c>
      <c r="AN32" s="32">
        <v>0</v>
      </c>
      <c r="AO32" s="32">
        <v>0</v>
      </c>
      <c r="AP32" s="32">
        <v>0</v>
      </c>
      <c r="AQ32" s="32">
        <v>0</v>
      </c>
      <c r="AR32" s="32">
        <v>0</v>
      </c>
      <c r="AS32" s="32">
        <v>0</v>
      </c>
      <c r="AT32" s="32">
        <v>0</v>
      </c>
      <c r="AU32" s="32">
        <v>0</v>
      </c>
      <c r="AV32" s="32">
        <v>0</v>
      </c>
      <c r="AW32" s="32">
        <v>0</v>
      </c>
      <c r="AX32" s="32">
        <v>0</v>
      </c>
      <c r="AY32" s="32">
        <v>0</v>
      </c>
      <c r="AZ32" s="32">
        <v>0</v>
      </c>
      <c r="BA32" s="32">
        <v>0</v>
      </c>
      <c r="BB32" s="32">
        <v>0</v>
      </c>
      <c r="BC32" s="32">
        <v>0</v>
      </c>
      <c r="BD32" s="32">
        <v>0</v>
      </c>
      <c r="BE32" s="32">
        <v>0</v>
      </c>
      <c r="BF32" s="32">
        <v>0</v>
      </c>
      <c r="BG32" s="32">
        <v>0</v>
      </c>
      <c r="BH32" s="32">
        <v>0</v>
      </c>
      <c r="BI32" s="32">
        <v>0</v>
      </c>
    </row>
    <row r="33" spans="1:62">
      <c r="A33" s="64" t="s">
        <v>306</v>
      </c>
      <c r="B33" s="32">
        <v>0</v>
      </c>
      <c r="C33" s="32">
        <v>0</v>
      </c>
      <c r="D33" s="32">
        <v>0</v>
      </c>
      <c r="E33" s="32">
        <v>0</v>
      </c>
      <c r="F33" s="32">
        <v>0</v>
      </c>
      <c r="G33" s="32">
        <v>0</v>
      </c>
      <c r="H33" s="32">
        <v>0</v>
      </c>
      <c r="I33" s="32">
        <v>0</v>
      </c>
      <c r="J33" s="32">
        <v>0</v>
      </c>
      <c r="K33" s="32">
        <v>0</v>
      </c>
      <c r="L33" s="32">
        <v>0</v>
      </c>
      <c r="M33" s="32">
        <v>0</v>
      </c>
      <c r="N33" s="32">
        <v>0</v>
      </c>
      <c r="O33" s="32">
        <v>0</v>
      </c>
      <c r="P33" s="32">
        <v>0</v>
      </c>
      <c r="Q33" s="32">
        <v>0</v>
      </c>
      <c r="R33" s="32">
        <v>0</v>
      </c>
      <c r="S33" s="32">
        <v>0</v>
      </c>
      <c r="T33" s="32">
        <v>0</v>
      </c>
      <c r="U33" s="32">
        <v>0</v>
      </c>
      <c r="V33" s="32">
        <v>0</v>
      </c>
      <c r="W33" s="32">
        <v>0</v>
      </c>
      <c r="X33" s="32">
        <v>0</v>
      </c>
      <c r="Y33" s="32">
        <v>0</v>
      </c>
      <c r="Z33" s="32">
        <v>0</v>
      </c>
      <c r="AA33" s="32">
        <v>0</v>
      </c>
      <c r="AB33" s="32">
        <v>0</v>
      </c>
      <c r="AC33" s="32">
        <v>0</v>
      </c>
      <c r="AD33" s="32">
        <v>0</v>
      </c>
      <c r="AE33" s="32">
        <v>0</v>
      </c>
      <c r="AF33" s="32">
        <v>0</v>
      </c>
      <c r="AG33" s="32">
        <v>0</v>
      </c>
      <c r="AH33" s="32">
        <v>0</v>
      </c>
      <c r="AI33" s="32">
        <v>0</v>
      </c>
      <c r="AJ33" s="32">
        <v>0</v>
      </c>
      <c r="AK33" s="32">
        <v>0</v>
      </c>
      <c r="AL33" s="32">
        <v>0</v>
      </c>
      <c r="AM33" s="32">
        <v>0</v>
      </c>
      <c r="AN33" s="32">
        <v>0</v>
      </c>
      <c r="AO33" s="32">
        <v>0</v>
      </c>
      <c r="AP33" s="32">
        <v>0</v>
      </c>
      <c r="AQ33" s="32">
        <v>0</v>
      </c>
      <c r="AR33" s="32">
        <v>0</v>
      </c>
      <c r="AS33" s="32">
        <v>0</v>
      </c>
      <c r="AT33" s="32">
        <v>0</v>
      </c>
      <c r="AU33" s="32">
        <v>0</v>
      </c>
      <c r="AV33" s="32">
        <v>0</v>
      </c>
      <c r="AW33" s="32">
        <v>0</v>
      </c>
      <c r="AX33" s="32">
        <v>0</v>
      </c>
      <c r="AY33" s="32">
        <v>0</v>
      </c>
      <c r="AZ33" s="32">
        <v>0</v>
      </c>
      <c r="BA33" s="32">
        <v>0</v>
      </c>
      <c r="BB33" s="32">
        <v>0</v>
      </c>
      <c r="BC33" s="32">
        <v>0</v>
      </c>
      <c r="BD33" s="32">
        <v>0</v>
      </c>
      <c r="BE33" s="32">
        <v>0</v>
      </c>
      <c r="BF33" s="32">
        <v>0</v>
      </c>
      <c r="BG33" s="32">
        <v>0</v>
      </c>
      <c r="BH33" s="32">
        <v>0</v>
      </c>
      <c r="BI33" s="32">
        <v>0</v>
      </c>
    </row>
    <row r="34" spans="1:62" ht="30">
      <c r="A34" s="64" t="s">
        <v>307</v>
      </c>
      <c r="B34" s="32">
        <v>0</v>
      </c>
      <c r="C34" s="32">
        <v>0</v>
      </c>
      <c r="D34" s="32">
        <v>0</v>
      </c>
      <c r="E34" s="32">
        <v>0</v>
      </c>
      <c r="F34" s="32">
        <v>0</v>
      </c>
      <c r="G34" s="32">
        <v>0</v>
      </c>
      <c r="H34" s="32">
        <v>0</v>
      </c>
      <c r="I34" s="32">
        <v>0</v>
      </c>
      <c r="J34" s="32">
        <v>0</v>
      </c>
      <c r="K34" s="32">
        <v>0</v>
      </c>
      <c r="L34" s="32">
        <v>0</v>
      </c>
      <c r="M34" s="32">
        <v>0</v>
      </c>
      <c r="N34" s="32">
        <v>0</v>
      </c>
      <c r="O34" s="32">
        <v>0</v>
      </c>
      <c r="P34" s="32">
        <v>0</v>
      </c>
      <c r="Q34" s="32">
        <v>0</v>
      </c>
      <c r="R34" s="32">
        <v>0</v>
      </c>
      <c r="S34" s="32">
        <v>0</v>
      </c>
      <c r="T34" s="32">
        <v>0</v>
      </c>
      <c r="U34" s="32">
        <v>0</v>
      </c>
      <c r="V34" s="32">
        <v>0</v>
      </c>
      <c r="W34" s="32">
        <v>0</v>
      </c>
      <c r="X34" s="32">
        <v>0</v>
      </c>
      <c r="Y34" s="32">
        <v>0</v>
      </c>
      <c r="Z34" s="32">
        <v>0</v>
      </c>
      <c r="AA34" s="32">
        <v>0</v>
      </c>
      <c r="AB34" s="32">
        <v>0</v>
      </c>
      <c r="AC34" s="32">
        <v>0</v>
      </c>
      <c r="AD34" s="32">
        <v>0</v>
      </c>
      <c r="AE34" s="32">
        <v>0</v>
      </c>
      <c r="AF34" s="32">
        <v>0</v>
      </c>
      <c r="AG34" s="32">
        <v>0</v>
      </c>
      <c r="AH34" s="32">
        <v>0</v>
      </c>
      <c r="AI34" s="32">
        <v>0</v>
      </c>
      <c r="AJ34" s="32">
        <v>0</v>
      </c>
      <c r="AK34" s="32">
        <v>0</v>
      </c>
      <c r="AL34" s="32">
        <v>0</v>
      </c>
      <c r="AM34" s="32">
        <v>0</v>
      </c>
      <c r="AN34" s="32">
        <v>0</v>
      </c>
      <c r="AO34" s="32">
        <v>0</v>
      </c>
      <c r="AP34" s="32">
        <v>0</v>
      </c>
      <c r="AQ34" s="32">
        <v>0</v>
      </c>
      <c r="AR34" s="32">
        <v>0</v>
      </c>
      <c r="AS34" s="32">
        <v>0</v>
      </c>
      <c r="AT34" s="32">
        <v>0</v>
      </c>
      <c r="AU34" s="32">
        <v>0</v>
      </c>
      <c r="AV34" s="32">
        <v>0</v>
      </c>
      <c r="AW34" s="32">
        <v>0</v>
      </c>
      <c r="AX34" s="32">
        <v>0</v>
      </c>
      <c r="AY34" s="32">
        <v>0</v>
      </c>
      <c r="AZ34" s="32">
        <v>0</v>
      </c>
      <c r="BA34" s="32">
        <v>0</v>
      </c>
      <c r="BB34" s="32">
        <v>0</v>
      </c>
      <c r="BC34" s="32">
        <v>0</v>
      </c>
      <c r="BD34" s="32">
        <v>0</v>
      </c>
      <c r="BE34" s="32">
        <v>0</v>
      </c>
      <c r="BF34" s="32">
        <v>0</v>
      </c>
      <c r="BG34" s="32">
        <v>0</v>
      </c>
      <c r="BH34" s="32">
        <v>0</v>
      </c>
      <c r="BI34" s="32">
        <v>0</v>
      </c>
    </row>
    <row r="35" spans="1:62">
      <c r="A35" s="92" t="s">
        <v>308</v>
      </c>
      <c r="B35" s="32">
        <v>0</v>
      </c>
      <c r="C35" s="32">
        <v>0</v>
      </c>
      <c r="D35" s="32">
        <v>0</v>
      </c>
      <c r="E35" s="32">
        <v>0</v>
      </c>
      <c r="F35" s="32">
        <v>0</v>
      </c>
      <c r="G35" s="32">
        <v>0</v>
      </c>
      <c r="H35" s="32">
        <v>0</v>
      </c>
      <c r="I35" s="32">
        <v>0</v>
      </c>
      <c r="J35" s="32">
        <v>0</v>
      </c>
      <c r="K35" s="32">
        <v>0</v>
      </c>
      <c r="L35" s="32">
        <v>0</v>
      </c>
      <c r="M35" s="32">
        <v>0</v>
      </c>
      <c r="N35" s="32">
        <v>0</v>
      </c>
      <c r="O35" s="32">
        <v>0</v>
      </c>
      <c r="P35" s="32">
        <v>0</v>
      </c>
      <c r="Q35" s="32">
        <v>0</v>
      </c>
      <c r="R35" s="32">
        <v>0</v>
      </c>
      <c r="S35" s="32">
        <v>0</v>
      </c>
      <c r="T35" s="32">
        <v>0</v>
      </c>
      <c r="U35" s="32">
        <v>0</v>
      </c>
      <c r="V35" s="32">
        <v>0</v>
      </c>
      <c r="W35" s="32">
        <v>0</v>
      </c>
      <c r="X35" s="32">
        <v>0</v>
      </c>
      <c r="Y35" s="32">
        <v>0</v>
      </c>
      <c r="Z35" s="32">
        <v>0</v>
      </c>
      <c r="AA35" s="32">
        <v>0</v>
      </c>
      <c r="AB35" s="32">
        <v>0</v>
      </c>
      <c r="AC35" s="32">
        <v>0</v>
      </c>
      <c r="AD35" s="32">
        <v>0</v>
      </c>
      <c r="AE35" s="32">
        <v>0</v>
      </c>
      <c r="AF35" s="32">
        <v>0</v>
      </c>
      <c r="AG35" s="32">
        <v>0</v>
      </c>
      <c r="AH35" s="32">
        <v>0</v>
      </c>
      <c r="AI35" s="32">
        <v>0</v>
      </c>
      <c r="AJ35" s="32">
        <v>0</v>
      </c>
      <c r="AK35" s="32">
        <v>0</v>
      </c>
      <c r="AL35" s="32">
        <v>0</v>
      </c>
      <c r="AM35" s="32">
        <v>0</v>
      </c>
      <c r="AN35" s="32">
        <v>0</v>
      </c>
      <c r="AO35" s="32">
        <v>0</v>
      </c>
      <c r="AP35" s="32">
        <v>0</v>
      </c>
      <c r="AQ35" s="32">
        <v>0</v>
      </c>
      <c r="AR35" s="32">
        <v>0</v>
      </c>
      <c r="AS35" s="32">
        <v>0</v>
      </c>
      <c r="AT35" s="32">
        <v>0</v>
      </c>
      <c r="AU35" s="32">
        <v>0</v>
      </c>
      <c r="AV35" s="32">
        <v>0</v>
      </c>
      <c r="AW35" s="32">
        <v>0</v>
      </c>
      <c r="AX35" s="32">
        <v>0</v>
      </c>
      <c r="AY35" s="32">
        <v>0</v>
      </c>
      <c r="AZ35" s="32">
        <v>0</v>
      </c>
      <c r="BA35" s="32">
        <v>0</v>
      </c>
      <c r="BB35" s="32">
        <v>0</v>
      </c>
      <c r="BC35" s="32">
        <v>0</v>
      </c>
      <c r="BD35" s="32">
        <v>0</v>
      </c>
      <c r="BE35" s="32">
        <v>0</v>
      </c>
      <c r="BF35" s="32">
        <v>0</v>
      </c>
      <c r="BG35" s="32">
        <v>0</v>
      </c>
      <c r="BH35" s="32">
        <v>0</v>
      </c>
      <c r="BI35" s="32">
        <v>0</v>
      </c>
    </row>
    <row r="36" spans="1:62" ht="13.9" customHeight="1">
      <c r="A36" s="92" t="s">
        <v>309</v>
      </c>
      <c r="B36" s="32">
        <v>0</v>
      </c>
      <c r="C36" s="32">
        <v>0</v>
      </c>
      <c r="D36" s="32">
        <v>0</v>
      </c>
      <c r="E36" s="32">
        <v>0</v>
      </c>
      <c r="F36" s="32">
        <v>0</v>
      </c>
      <c r="G36" s="32">
        <v>0</v>
      </c>
      <c r="H36" s="32">
        <v>0</v>
      </c>
      <c r="I36" s="32">
        <v>0</v>
      </c>
      <c r="J36" s="32">
        <v>0</v>
      </c>
      <c r="K36" s="32">
        <v>0</v>
      </c>
      <c r="L36" s="32">
        <v>0</v>
      </c>
      <c r="M36" s="32">
        <v>0</v>
      </c>
      <c r="N36" s="32">
        <v>0</v>
      </c>
      <c r="O36" s="32">
        <v>0</v>
      </c>
      <c r="P36" s="32">
        <v>0</v>
      </c>
      <c r="Q36" s="32">
        <v>0</v>
      </c>
      <c r="R36" s="32">
        <v>0</v>
      </c>
      <c r="S36" s="32">
        <v>0</v>
      </c>
      <c r="T36" s="32">
        <v>0</v>
      </c>
      <c r="U36" s="32">
        <v>0</v>
      </c>
      <c r="V36" s="32">
        <v>0</v>
      </c>
      <c r="W36" s="32">
        <v>0</v>
      </c>
      <c r="X36" s="32">
        <v>0</v>
      </c>
      <c r="Y36" s="32">
        <v>0</v>
      </c>
      <c r="Z36" s="32">
        <v>0</v>
      </c>
      <c r="AA36" s="32">
        <v>0</v>
      </c>
      <c r="AB36" s="32">
        <v>0</v>
      </c>
      <c r="AC36" s="32">
        <v>0</v>
      </c>
      <c r="AD36" s="32">
        <v>0</v>
      </c>
      <c r="AE36" s="32">
        <v>0</v>
      </c>
      <c r="AF36" s="32">
        <v>0</v>
      </c>
      <c r="AG36" s="32">
        <v>0</v>
      </c>
      <c r="AH36" s="32">
        <v>0</v>
      </c>
      <c r="AI36" s="32">
        <v>0</v>
      </c>
      <c r="AJ36" s="32">
        <v>0</v>
      </c>
      <c r="AK36" s="32">
        <v>0</v>
      </c>
      <c r="AL36" s="32">
        <v>0</v>
      </c>
      <c r="AM36" s="32">
        <v>0</v>
      </c>
      <c r="AN36" s="32">
        <v>0</v>
      </c>
      <c r="AO36" s="32">
        <v>0</v>
      </c>
      <c r="AP36" s="32">
        <v>0</v>
      </c>
      <c r="AQ36" s="32">
        <v>0</v>
      </c>
      <c r="AR36" s="32">
        <v>0</v>
      </c>
      <c r="AS36" s="32">
        <v>0</v>
      </c>
      <c r="AT36" s="32">
        <v>0</v>
      </c>
      <c r="AU36" s="32">
        <v>0</v>
      </c>
      <c r="AV36" s="32">
        <v>0</v>
      </c>
      <c r="AW36" s="32">
        <v>0</v>
      </c>
      <c r="AX36" s="32">
        <v>0</v>
      </c>
      <c r="AY36" s="32">
        <v>0</v>
      </c>
      <c r="AZ36" s="32">
        <v>0</v>
      </c>
      <c r="BA36" s="32">
        <v>0</v>
      </c>
      <c r="BB36" s="32">
        <v>0</v>
      </c>
      <c r="BC36" s="32">
        <v>0</v>
      </c>
      <c r="BD36" s="32">
        <v>0</v>
      </c>
      <c r="BE36" s="32">
        <v>0</v>
      </c>
      <c r="BF36" s="32">
        <v>0</v>
      </c>
      <c r="BG36" s="32">
        <v>0</v>
      </c>
      <c r="BH36" s="32">
        <v>0</v>
      </c>
      <c r="BI36" s="32">
        <v>0</v>
      </c>
    </row>
    <row r="37" spans="1:62" ht="30">
      <c r="A37" s="92" t="s">
        <v>310</v>
      </c>
      <c r="B37" s="32">
        <v>0</v>
      </c>
      <c r="C37" s="32">
        <v>0</v>
      </c>
      <c r="D37" s="32">
        <v>0</v>
      </c>
      <c r="E37" s="32">
        <v>0</v>
      </c>
      <c r="F37" s="32">
        <v>0</v>
      </c>
      <c r="G37" s="32">
        <v>0</v>
      </c>
      <c r="H37" s="32">
        <v>0</v>
      </c>
      <c r="I37" s="32">
        <v>0</v>
      </c>
      <c r="J37" s="32">
        <v>0</v>
      </c>
      <c r="K37" s="32">
        <v>0</v>
      </c>
      <c r="L37" s="32">
        <v>0</v>
      </c>
      <c r="M37" s="32">
        <v>0</v>
      </c>
      <c r="N37" s="32">
        <v>0</v>
      </c>
      <c r="O37" s="32">
        <v>0</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c r="AF37" s="32">
        <v>0</v>
      </c>
      <c r="AG37" s="32">
        <v>0</v>
      </c>
      <c r="AH37" s="32">
        <v>0</v>
      </c>
      <c r="AI37" s="32">
        <v>0</v>
      </c>
      <c r="AJ37" s="32">
        <v>0</v>
      </c>
      <c r="AK37" s="32">
        <v>0</v>
      </c>
      <c r="AL37" s="32">
        <v>0</v>
      </c>
      <c r="AM37" s="32">
        <v>0</v>
      </c>
      <c r="AN37" s="32">
        <v>0</v>
      </c>
      <c r="AO37" s="32">
        <v>0</v>
      </c>
      <c r="AP37" s="32">
        <v>0</v>
      </c>
      <c r="AQ37" s="32">
        <v>0</v>
      </c>
      <c r="AR37" s="32">
        <v>0</v>
      </c>
      <c r="AS37" s="32">
        <v>0</v>
      </c>
      <c r="AT37" s="32">
        <v>0</v>
      </c>
      <c r="AU37" s="32">
        <v>0</v>
      </c>
      <c r="AV37" s="32">
        <v>0</v>
      </c>
      <c r="AW37" s="32">
        <v>0</v>
      </c>
      <c r="AX37" s="32">
        <v>0</v>
      </c>
      <c r="AY37" s="32">
        <v>0</v>
      </c>
      <c r="AZ37" s="32">
        <v>0</v>
      </c>
      <c r="BA37" s="32">
        <v>0</v>
      </c>
      <c r="BB37" s="32">
        <v>0</v>
      </c>
      <c r="BC37" s="32">
        <v>0</v>
      </c>
      <c r="BD37" s="32">
        <v>0</v>
      </c>
      <c r="BE37" s="32">
        <v>0</v>
      </c>
      <c r="BF37" s="32">
        <v>0</v>
      </c>
      <c r="BG37" s="32">
        <v>0</v>
      </c>
      <c r="BH37" s="32">
        <v>0</v>
      </c>
      <c r="BI37" s="32">
        <v>0</v>
      </c>
    </row>
    <row r="38" spans="1:62">
      <c r="A38" s="92" t="s">
        <v>311</v>
      </c>
      <c r="B38" s="32">
        <v>0</v>
      </c>
      <c r="C38" s="32">
        <v>0</v>
      </c>
      <c r="D38" s="32">
        <v>0</v>
      </c>
      <c r="E38" s="32">
        <v>0</v>
      </c>
      <c r="F38" s="32">
        <v>0</v>
      </c>
      <c r="G38" s="32">
        <v>0</v>
      </c>
      <c r="H38" s="32">
        <v>0</v>
      </c>
      <c r="I38" s="32">
        <v>0</v>
      </c>
      <c r="J38" s="32">
        <v>0</v>
      </c>
      <c r="K38" s="32">
        <v>0</v>
      </c>
      <c r="L38" s="32">
        <v>0</v>
      </c>
      <c r="M38" s="32">
        <v>0</v>
      </c>
      <c r="N38" s="32">
        <v>0</v>
      </c>
      <c r="O38" s="32">
        <v>0</v>
      </c>
      <c r="P38" s="32">
        <v>0</v>
      </c>
      <c r="Q38" s="32">
        <v>0</v>
      </c>
      <c r="R38" s="32">
        <v>0</v>
      </c>
      <c r="S38" s="32">
        <v>0</v>
      </c>
      <c r="T38" s="32">
        <v>0</v>
      </c>
      <c r="U38" s="32">
        <v>0</v>
      </c>
      <c r="V38" s="32">
        <v>0</v>
      </c>
      <c r="W38" s="32">
        <v>0</v>
      </c>
      <c r="X38" s="32">
        <v>0</v>
      </c>
      <c r="Y38" s="32">
        <v>0</v>
      </c>
      <c r="Z38" s="32">
        <v>0</v>
      </c>
      <c r="AA38" s="32">
        <v>0</v>
      </c>
      <c r="AB38" s="32">
        <v>0</v>
      </c>
      <c r="AC38" s="32">
        <v>0</v>
      </c>
      <c r="AD38" s="32">
        <v>0</v>
      </c>
      <c r="AE38" s="32">
        <v>0</v>
      </c>
      <c r="AF38" s="32">
        <v>0</v>
      </c>
      <c r="AG38" s="32">
        <v>0</v>
      </c>
      <c r="AH38" s="32">
        <v>0</v>
      </c>
      <c r="AI38" s="32">
        <v>0</v>
      </c>
      <c r="AJ38" s="32">
        <v>0</v>
      </c>
      <c r="AK38" s="32">
        <v>0</v>
      </c>
      <c r="AL38" s="32">
        <v>0</v>
      </c>
      <c r="AM38" s="32">
        <v>0</v>
      </c>
      <c r="AN38" s="32">
        <v>0</v>
      </c>
      <c r="AO38" s="32">
        <v>0</v>
      </c>
      <c r="AP38" s="32">
        <v>0</v>
      </c>
      <c r="AQ38" s="32">
        <v>0</v>
      </c>
      <c r="AR38" s="32">
        <v>0</v>
      </c>
      <c r="AS38" s="32">
        <v>0</v>
      </c>
      <c r="AT38" s="32">
        <v>0</v>
      </c>
      <c r="AU38" s="32">
        <v>0</v>
      </c>
      <c r="AV38" s="32">
        <v>0</v>
      </c>
      <c r="AW38" s="32">
        <v>0</v>
      </c>
      <c r="AX38" s="32">
        <v>0</v>
      </c>
      <c r="AY38" s="32">
        <v>0</v>
      </c>
      <c r="AZ38" s="32">
        <v>0</v>
      </c>
      <c r="BA38" s="32">
        <v>0</v>
      </c>
      <c r="BB38" s="32">
        <v>0</v>
      </c>
      <c r="BC38" s="32">
        <v>0</v>
      </c>
      <c r="BD38" s="32">
        <v>0</v>
      </c>
      <c r="BE38" s="32">
        <v>0</v>
      </c>
      <c r="BF38" s="32">
        <v>0</v>
      </c>
      <c r="BG38" s="32">
        <v>0</v>
      </c>
      <c r="BH38" s="32">
        <v>0</v>
      </c>
      <c r="BI38" s="32">
        <v>0</v>
      </c>
    </row>
    <row r="39" spans="1:62">
      <c r="A39" s="92" t="s">
        <v>312</v>
      </c>
      <c r="B39" s="32">
        <v>0</v>
      </c>
      <c r="C39" s="32">
        <v>0</v>
      </c>
      <c r="D39" s="32">
        <v>0</v>
      </c>
      <c r="E39" s="32">
        <v>0</v>
      </c>
      <c r="F39" s="32">
        <v>0</v>
      </c>
      <c r="G39" s="32">
        <v>0</v>
      </c>
      <c r="H39" s="32">
        <v>0</v>
      </c>
      <c r="I39" s="32">
        <v>0</v>
      </c>
      <c r="J39" s="32">
        <v>0</v>
      </c>
      <c r="K39" s="32">
        <v>0</v>
      </c>
      <c r="L39" s="32">
        <v>0</v>
      </c>
      <c r="M39" s="32">
        <v>0</v>
      </c>
      <c r="N39" s="32">
        <v>0</v>
      </c>
      <c r="O39" s="32">
        <v>0</v>
      </c>
      <c r="P39" s="32">
        <v>0</v>
      </c>
      <c r="Q39" s="32">
        <v>0</v>
      </c>
      <c r="R39" s="32">
        <v>0</v>
      </c>
      <c r="S39" s="32">
        <v>0</v>
      </c>
      <c r="T39" s="32">
        <v>0</v>
      </c>
      <c r="U39" s="32">
        <v>0</v>
      </c>
      <c r="V39" s="32">
        <v>0</v>
      </c>
      <c r="W39" s="32">
        <v>0</v>
      </c>
      <c r="X39" s="32">
        <v>0</v>
      </c>
      <c r="Y39" s="32">
        <v>0</v>
      </c>
      <c r="Z39" s="32">
        <v>0</v>
      </c>
      <c r="AA39" s="32">
        <v>0</v>
      </c>
      <c r="AB39" s="32">
        <v>0</v>
      </c>
      <c r="AC39" s="32">
        <v>0</v>
      </c>
      <c r="AD39" s="32">
        <v>0</v>
      </c>
      <c r="AE39" s="32">
        <v>0</v>
      </c>
      <c r="AF39" s="32">
        <v>0</v>
      </c>
      <c r="AG39" s="32">
        <v>0</v>
      </c>
      <c r="AH39" s="32">
        <v>0</v>
      </c>
      <c r="AI39" s="32">
        <v>0</v>
      </c>
      <c r="AJ39" s="32">
        <v>0</v>
      </c>
      <c r="AK39" s="32">
        <v>0</v>
      </c>
      <c r="AL39" s="32">
        <v>0</v>
      </c>
      <c r="AM39" s="32">
        <v>0</v>
      </c>
      <c r="AN39" s="32">
        <v>0</v>
      </c>
      <c r="AO39" s="32">
        <v>0</v>
      </c>
      <c r="AP39" s="32">
        <v>0</v>
      </c>
      <c r="AQ39" s="32">
        <v>0</v>
      </c>
      <c r="AR39" s="32">
        <v>0</v>
      </c>
      <c r="AS39" s="32">
        <v>0</v>
      </c>
      <c r="AT39" s="32">
        <v>0</v>
      </c>
      <c r="AU39" s="32">
        <v>0</v>
      </c>
      <c r="AV39" s="32">
        <v>0</v>
      </c>
      <c r="AW39" s="32">
        <v>0</v>
      </c>
      <c r="AX39" s="32">
        <v>0</v>
      </c>
      <c r="AY39" s="32">
        <v>0</v>
      </c>
      <c r="AZ39" s="32">
        <v>0</v>
      </c>
      <c r="BA39" s="32">
        <v>0</v>
      </c>
      <c r="BB39" s="32">
        <v>0</v>
      </c>
      <c r="BC39" s="32">
        <v>0</v>
      </c>
      <c r="BD39" s="32">
        <v>0</v>
      </c>
      <c r="BE39" s="32">
        <v>0</v>
      </c>
      <c r="BF39" s="32">
        <v>0</v>
      </c>
      <c r="BG39" s="32">
        <v>0</v>
      </c>
      <c r="BH39" s="32">
        <v>0</v>
      </c>
      <c r="BI39" s="32">
        <v>0</v>
      </c>
    </row>
    <row r="40" spans="1:62">
      <c r="A40" s="92" t="s">
        <v>313</v>
      </c>
      <c r="B40" s="32">
        <v>0</v>
      </c>
      <c r="C40" s="32">
        <v>0</v>
      </c>
      <c r="D40" s="32">
        <v>0</v>
      </c>
      <c r="E40" s="32">
        <v>0</v>
      </c>
      <c r="F40" s="32">
        <v>0</v>
      </c>
      <c r="G40" s="32">
        <v>0</v>
      </c>
      <c r="H40" s="32">
        <v>0</v>
      </c>
      <c r="I40" s="32">
        <v>0</v>
      </c>
      <c r="J40" s="32">
        <v>0</v>
      </c>
      <c r="K40" s="32">
        <v>0</v>
      </c>
      <c r="L40" s="32">
        <v>0</v>
      </c>
      <c r="M40" s="32">
        <v>0</v>
      </c>
      <c r="N40" s="32">
        <v>0</v>
      </c>
      <c r="O40" s="32">
        <v>0</v>
      </c>
      <c r="P40" s="32">
        <v>0</v>
      </c>
      <c r="Q40" s="32">
        <v>0</v>
      </c>
      <c r="R40" s="32">
        <v>0</v>
      </c>
      <c r="S40" s="32">
        <v>0</v>
      </c>
      <c r="T40" s="32">
        <v>0</v>
      </c>
      <c r="U40" s="32">
        <v>0</v>
      </c>
      <c r="V40" s="32">
        <v>0</v>
      </c>
      <c r="W40" s="32">
        <v>0</v>
      </c>
      <c r="X40" s="32">
        <v>0</v>
      </c>
      <c r="Y40" s="32">
        <v>0</v>
      </c>
      <c r="Z40" s="32">
        <v>0</v>
      </c>
      <c r="AA40" s="32">
        <v>0</v>
      </c>
      <c r="AB40" s="32">
        <v>0</v>
      </c>
      <c r="AC40" s="32">
        <v>0</v>
      </c>
      <c r="AD40" s="32">
        <v>0</v>
      </c>
      <c r="AE40" s="32">
        <v>0</v>
      </c>
      <c r="AF40" s="32">
        <v>0</v>
      </c>
      <c r="AG40" s="32">
        <v>0</v>
      </c>
      <c r="AH40" s="32">
        <v>0</v>
      </c>
      <c r="AI40" s="32">
        <v>0</v>
      </c>
      <c r="AJ40" s="32">
        <v>0</v>
      </c>
      <c r="AK40" s="32">
        <v>0</v>
      </c>
      <c r="AL40" s="32">
        <v>0</v>
      </c>
      <c r="AM40" s="32">
        <v>0</v>
      </c>
      <c r="AN40" s="32">
        <v>0</v>
      </c>
      <c r="AO40" s="32">
        <v>0</v>
      </c>
      <c r="AP40" s="32">
        <v>0</v>
      </c>
      <c r="AQ40" s="32">
        <v>0</v>
      </c>
      <c r="AR40" s="32">
        <v>0</v>
      </c>
      <c r="AS40" s="32">
        <v>0</v>
      </c>
      <c r="AT40" s="32">
        <v>0</v>
      </c>
      <c r="AU40" s="32">
        <v>0</v>
      </c>
      <c r="AV40" s="32">
        <v>0</v>
      </c>
      <c r="AW40" s="32">
        <v>0</v>
      </c>
      <c r="AX40" s="32">
        <v>0</v>
      </c>
      <c r="AY40" s="32">
        <v>0</v>
      </c>
      <c r="AZ40" s="32">
        <v>0</v>
      </c>
      <c r="BA40" s="32">
        <v>0</v>
      </c>
      <c r="BB40" s="32">
        <v>0</v>
      </c>
      <c r="BC40" s="32">
        <v>0</v>
      </c>
      <c r="BD40" s="32">
        <v>0</v>
      </c>
      <c r="BE40" s="32">
        <v>0</v>
      </c>
      <c r="BF40" s="32">
        <v>0</v>
      </c>
      <c r="BG40" s="32">
        <v>0</v>
      </c>
      <c r="BH40" s="32">
        <v>0</v>
      </c>
      <c r="BI40" s="32">
        <v>0</v>
      </c>
    </row>
    <row r="41" spans="1:62">
      <c r="A41" s="92" t="s">
        <v>314</v>
      </c>
      <c r="B41" s="32">
        <v>0</v>
      </c>
      <c r="C41" s="32">
        <v>0</v>
      </c>
      <c r="D41" s="32">
        <v>0</v>
      </c>
      <c r="E41" s="32">
        <v>0</v>
      </c>
      <c r="F41" s="32">
        <v>0</v>
      </c>
      <c r="G41" s="32">
        <v>0</v>
      </c>
      <c r="H41" s="32">
        <v>0</v>
      </c>
      <c r="I41" s="32">
        <v>0</v>
      </c>
      <c r="J41" s="32">
        <v>0</v>
      </c>
      <c r="K41" s="32">
        <v>0</v>
      </c>
      <c r="L41" s="32">
        <v>0</v>
      </c>
      <c r="M41" s="32">
        <v>0</v>
      </c>
      <c r="N41" s="32">
        <v>0</v>
      </c>
      <c r="O41" s="32">
        <v>0</v>
      </c>
      <c r="P41" s="32">
        <v>0</v>
      </c>
      <c r="Q41" s="32">
        <v>0</v>
      </c>
      <c r="R41" s="32">
        <v>0</v>
      </c>
      <c r="S41" s="32">
        <v>0</v>
      </c>
      <c r="T41" s="32">
        <v>0</v>
      </c>
      <c r="U41" s="32">
        <v>0</v>
      </c>
      <c r="V41" s="32">
        <v>0</v>
      </c>
      <c r="W41" s="32">
        <v>0</v>
      </c>
      <c r="X41" s="32">
        <v>0</v>
      </c>
      <c r="Y41" s="32">
        <v>0</v>
      </c>
      <c r="Z41" s="32">
        <v>0</v>
      </c>
      <c r="AA41" s="32">
        <v>0</v>
      </c>
      <c r="AB41" s="32">
        <v>0</v>
      </c>
      <c r="AC41" s="32">
        <v>0</v>
      </c>
      <c r="AD41" s="32">
        <v>0</v>
      </c>
      <c r="AE41" s="32">
        <v>0</v>
      </c>
      <c r="AF41" s="32">
        <v>0</v>
      </c>
      <c r="AG41" s="32">
        <v>0</v>
      </c>
      <c r="AH41" s="32">
        <v>0</v>
      </c>
      <c r="AI41" s="32">
        <v>0</v>
      </c>
      <c r="AJ41" s="32">
        <v>0</v>
      </c>
      <c r="AK41" s="32">
        <v>0</v>
      </c>
      <c r="AL41" s="32">
        <v>0</v>
      </c>
      <c r="AM41" s="32">
        <v>0</v>
      </c>
      <c r="AN41" s="32">
        <v>0</v>
      </c>
      <c r="AO41" s="32">
        <v>0</v>
      </c>
      <c r="AP41" s="32">
        <v>0</v>
      </c>
      <c r="AQ41" s="32">
        <v>0</v>
      </c>
      <c r="AR41" s="32">
        <v>0</v>
      </c>
      <c r="AS41" s="32">
        <v>0</v>
      </c>
      <c r="AT41" s="32">
        <v>0</v>
      </c>
      <c r="AU41" s="32">
        <v>0</v>
      </c>
      <c r="AV41" s="32">
        <v>0</v>
      </c>
      <c r="AW41" s="32">
        <v>0</v>
      </c>
      <c r="AX41" s="32">
        <v>0</v>
      </c>
      <c r="AY41" s="32">
        <v>0</v>
      </c>
      <c r="AZ41" s="32">
        <v>0</v>
      </c>
      <c r="BA41" s="32">
        <v>0</v>
      </c>
      <c r="BB41" s="32">
        <v>0</v>
      </c>
      <c r="BC41" s="32">
        <v>0</v>
      </c>
      <c r="BD41" s="32">
        <v>0</v>
      </c>
      <c r="BE41" s="32">
        <v>0</v>
      </c>
      <c r="BF41" s="32">
        <v>0</v>
      </c>
      <c r="BG41" s="32">
        <v>0</v>
      </c>
      <c r="BH41" s="32">
        <v>0</v>
      </c>
      <c r="BI41" s="32">
        <v>0</v>
      </c>
    </row>
    <row r="42" spans="1:62">
      <c r="A42" s="4" t="s">
        <v>315</v>
      </c>
      <c r="B42" s="32">
        <v>0</v>
      </c>
      <c r="C42" s="32">
        <v>0</v>
      </c>
      <c r="D42" s="32">
        <v>0</v>
      </c>
      <c r="E42" s="32">
        <v>0</v>
      </c>
      <c r="F42" s="32">
        <v>0</v>
      </c>
      <c r="G42" s="32">
        <v>0</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32">
        <v>0</v>
      </c>
      <c r="AB42" s="32">
        <v>0</v>
      </c>
      <c r="AC42" s="32">
        <v>0</v>
      </c>
      <c r="AD42" s="32">
        <v>0</v>
      </c>
      <c r="AE42" s="32">
        <v>0</v>
      </c>
      <c r="AF42" s="32">
        <v>0</v>
      </c>
      <c r="AG42" s="32">
        <v>0</v>
      </c>
      <c r="AH42" s="32">
        <v>0</v>
      </c>
      <c r="AI42" s="32">
        <v>0</v>
      </c>
      <c r="AJ42" s="32">
        <v>0</v>
      </c>
      <c r="AK42" s="32">
        <v>0</v>
      </c>
      <c r="AL42" s="32">
        <v>0</v>
      </c>
      <c r="AM42" s="32">
        <v>0</v>
      </c>
      <c r="AN42" s="32">
        <v>0</v>
      </c>
      <c r="AO42" s="32">
        <v>0</v>
      </c>
      <c r="AP42" s="32">
        <v>0</v>
      </c>
      <c r="AQ42" s="32">
        <v>0</v>
      </c>
      <c r="AR42" s="32">
        <v>0</v>
      </c>
      <c r="AS42" s="32">
        <v>0</v>
      </c>
      <c r="AT42" s="32">
        <v>0</v>
      </c>
      <c r="AU42" s="32">
        <v>0</v>
      </c>
      <c r="AV42" s="32">
        <v>0</v>
      </c>
      <c r="AW42" s="32">
        <v>0</v>
      </c>
      <c r="AX42" s="32">
        <v>0</v>
      </c>
      <c r="AY42" s="32">
        <v>0</v>
      </c>
      <c r="AZ42" s="32">
        <v>0</v>
      </c>
      <c r="BA42" s="32">
        <v>0</v>
      </c>
      <c r="BB42" s="32">
        <v>0</v>
      </c>
      <c r="BC42" s="32">
        <v>0</v>
      </c>
      <c r="BD42" s="32">
        <v>0</v>
      </c>
      <c r="BE42" s="32">
        <v>0</v>
      </c>
      <c r="BF42" s="32">
        <v>0</v>
      </c>
      <c r="BG42" s="32">
        <v>0</v>
      </c>
      <c r="BH42" s="32">
        <v>0</v>
      </c>
      <c r="BI42" s="32">
        <v>0</v>
      </c>
    </row>
    <row r="43" spans="1:62">
      <c r="A43" s="67" t="s">
        <v>316</v>
      </c>
      <c r="B43" s="5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row>
    <row r="44" spans="1:62" ht="30">
      <c r="A44" s="3" t="s">
        <v>317</v>
      </c>
      <c r="B44" s="69">
        <f>SUM(B45:B50)</f>
        <v>0</v>
      </c>
      <c r="C44" s="69">
        <f t="shared" ref="C44:BI44" si="5">SUM(C45:C50)</f>
        <v>0</v>
      </c>
      <c r="D44" s="69">
        <f t="shared" si="5"/>
        <v>0</v>
      </c>
      <c r="E44" s="69">
        <f t="shared" si="5"/>
        <v>0</v>
      </c>
      <c r="F44" s="69">
        <f t="shared" si="5"/>
        <v>0</v>
      </c>
      <c r="G44" s="69">
        <f t="shared" si="5"/>
        <v>0</v>
      </c>
      <c r="H44" s="69">
        <f t="shared" si="5"/>
        <v>0</v>
      </c>
      <c r="I44" s="69">
        <f t="shared" si="5"/>
        <v>0</v>
      </c>
      <c r="J44" s="69">
        <f t="shared" si="5"/>
        <v>0</v>
      </c>
      <c r="K44" s="69">
        <f t="shared" si="5"/>
        <v>0</v>
      </c>
      <c r="L44" s="69">
        <f t="shared" si="5"/>
        <v>0</v>
      </c>
      <c r="M44" s="69">
        <f t="shared" si="5"/>
        <v>0</v>
      </c>
      <c r="N44" s="69">
        <f t="shared" si="5"/>
        <v>0</v>
      </c>
      <c r="O44" s="69">
        <f t="shared" si="5"/>
        <v>0</v>
      </c>
      <c r="P44" s="69">
        <f t="shared" si="5"/>
        <v>0</v>
      </c>
      <c r="Q44" s="69">
        <f t="shared" si="5"/>
        <v>0</v>
      </c>
      <c r="R44" s="69">
        <f t="shared" si="5"/>
        <v>0</v>
      </c>
      <c r="S44" s="69">
        <f t="shared" si="5"/>
        <v>0</v>
      </c>
      <c r="T44" s="69">
        <f t="shared" si="5"/>
        <v>0</v>
      </c>
      <c r="U44" s="69">
        <f t="shared" si="5"/>
        <v>0</v>
      </c>
      <c r="V44" s="69">
        <f t="shared" si="5"/>
        <v>0</v>
      </c>
      <c r="W44" s="69">
        <f t="shared" si="5"/>
        <v>0</v>
      </c>
      <c r="X44" s="69">
        <f t="shared" si="5"/>
        <v>0</v>
      </c>
      <c r="Y44" s="69">
        <f t="shared" si="5"/>
        <v>0</v>
      </c>
      <c r="Z44" s="69">
        <f t="shared" si="5"/>
        <v>0</v>
      </c>
      <c r="AA44" s="69">
        <f t="shared" si="5"/>
        <v>0</v>
      </c>
      <c r="AB44" s="69">
        <f t="shared" si="5"/>
        <v>0</v>
      </c>
      <c r="AC44" s="69">
        <f t="shared" si="5"/>
        <v>0</v>
      </c>
      <c r="AD44" s="69">
        <f t="shared" si="5"/>
        <v>0</v>
      </c>
      <c r="AE44" s="69">
        <f t="shared" si="5"/>
        <v>0</v>
      </c>
      <c r="AF44" s="69">
        <f t="shared" si="5"/>
        <v>0</v>
      </c>
      <c r="AG44" s="69">
        <f t="shared" si="5"/>
        <v>0</v>
      </c>
      <c r="AH44" s="69">
        <f t="shared" si="5"/>
        <v>0</v>
      </c>
      <c r="AI44" s="69">
        <f t="shared" si="5"/>
        <v>0</v>
      </c>
      <c r="AJ44" s="69">
        <f t="shared" si="5"/>
        <v>0</v>
      </c>
      <c r="AK44" s="69">
        <f t="shared" si="5"/>
        <v>0</v>
      </c>
      <c r="AL44" s="69">
        <f t="shared" si="5"/>
        <v>0</v>
      </c>
      <c r="AM44" s="69">
        <f t="shared" si="5"/>
        <v>0</v>
      </c>
      <c r="AN44" s="69">
        <f t="shared" si="5"/>
        <v>0</v>
      </c>
      <c r="AO44" s="69">
        <f t="shared" si="5"/>
        <v>0</v>
      </c>
      <c r="AP44" s="69">
        <f t="shared" si="5"/>
        <v>0</v>
      </c>
      <c r="AQ44" s="69">
        <f t="shared" si="5"/>
        <v>0</v>
      </c>
      <c r="AR44" s="69">
        <f t="shared" si="5"/>
        <v>0</v>
      </c>
      <c r="AS44" s="69">
        <f t="shared" si="5"/>
        <v>0</v>
      </c>
      <c r="AT44" s="69">
        <f t="shared" si="5"/>
        <v>0</v>
      </c>
      <c r="AU44" s="69">
        <f t="shared" si="5"/>
        <v>0</v>
      </c>
      <c r="AV44" s="69">
        <f t="shared" si="5"/>
        <v>0</v>
      </c>
      <c r="AW44" s="69">
        <f t="shared" si="5"/>
        <v>0</v>
      </c>
      <c r="AX44" s="69">
        <f t="shared" si="5"/>
        <v>0</v>
      </c>
      <c r="AY44" s="69">
        <f t="shared" si="5"/>
        <v>0</v>
      </c>
      <c r="AZ44" s="69">
        <f t="shared" si="5"/>
        <v>0</v>
      </c>
      <c r="BA44" s="69">
        <f t="shared" si="5"/>
        <v>0</v>
      </c>
      <c r="BB44" s="69">
        <f t="shared" si="5"/>
        <v>0</v>
      </c>
      <c r="BC44" s="69">
        <f t="shared" si="5"/>
        <v>0</v>
      </c>
      <c r="BD44" s="69">
        <f t="shared" si="5"/>
        <v>0</v>
      </c>
      <c r="BE44" s="69">
        <f t="shared" si="5"/>
        <v>0</v>
      </c>
      <c r="BF44" s="69">
        <f t="shared" si="5"/>
        <v>0</v>
      </c>
      <c r="BG44" s="69">
        <f t="shared" si="5"/>
        <v>0</v>
      </c>
      <c r="BH44" s="69">
        <f t="shared" si="5"/>
        <v>0</v>
      </c>
      <c r="BI44" s="69">
        <f t="shared" si="5"/>
        <v>0</v>
      </c>
      <c r="BJ44" s="25">
        <f t="shared" ref="BJ44" si="6">SUM(B44:BI44)</f>
        <v>0</v>
      </c>
    </row>
    <row r="45" spans="1:62">
      <c r="A45" s="92" t="s">
        <v>318</v>
      </c>
      <c r="B45" s="32">
        <v>0</v>
      </c>
      <c r="C45" s="32">
        <v>0</v>
      </c>
      <c r="D45" s="32">
        <v>0</v>
      </c>
      <c r="E45" s="32">
        <v>0</v>
      </c>
      <c r="F45" s="32">
        <v>0</v>
      </c>
      <c r="G45" s="32">
        <v>0</v>
      </c>
      <c r="H45" s="32">
        <v>0</v>
      </c>
      <c r="I45" s="32">
        <v>0</v>
      </c>
      <c r="J45" s="32">
        <v>0</v>
      </c>
      <c r="K45" s="32">
        <v>0</v>
      </c>
      <c r="L45" s="32">
        <v>0</v>
      </c>
      <c r="M45" s="32">
        <v>0</v>
      </c>
      <c r="N45" s="32">
        <v>0</v>
      </c>
      <c r="O45" s="32">
        <v>0</v>
      </c>
      <c r="P45" s="32">
        <v>0</v>
      </c>
      <c r="Q45" s="32">
        <v>0</v>
      </c>
      <c r="R45" s="32">
        <v>0</v>
      </c>
      <c r="S45" s="32">
        <v>0</v>
      </c>
      <c r="T45" s="32">
        <v>0</v>
      </c>
      <c r="U45" s="32">
        <v>0</v>
      </c>
      <c r="V45" s="32">
        <v>0</v>
      </c>
      <c r="W45" s="32">
        <v>0</v>
      </c>
      <c r="X45" s="32">
        <v>0</v>
      </c>
      <c r="Y45" s="32">
        <v>0</v>
      </c>
      <c r="Z45" s="32">
        <v>0</v>
      </c>
      <c r="AA45" s="32">
        <v>0</v>
      </c>
      <c r="AB45" s="32">
        <v>0</v>
      </c>
      <c r="AC45" s="32">
        <v>0</v>
      </c>
      <c r="AD45" s="32">
        <v>0</v>
      </c>
      <c r="AE45" s="32">
        <v>0</v>
      </c>
      <c r="AF45" s="32">
        <v>0</v>
      </c>
      <c r="AG45" s="32">
        <v>0</v>
      </c>
      <c r="AH45" s="32">
        <v>0</v>
      </c>
      <c r="AI45" s="32">
        <v>0</v>
      </c>
      <c r="AJ45" s="32">
        <v>0</v>
      </c>
      <c r="AK45" s="32">
        <v>0</v>
      </c>
      <c r="AL45" s="32">
        <v>0</v>
      </c>
      <c r="AM45" s="32">
        <v>0</v>
      </c>
      <c r="AN45" s="32">
        <v>0</v>
      </c>
      <c r="AO45" s="32">
        <v>0</v>
      </c>
      <c r="AP45" s="32">
        <v>0</v>
      </c>
      <c r="AQ45" s="32">
        <v>0</v>
      </c>
      <c r="AR45" s="32">
        <v>0</v>
      </c>
      <c r="AS45" s="32">
        <v>0</v>
      </c>
      <c r="AT45" s="32">
        <v>0</v>
      </c>
      <c r="AU45" s="32">
        <v>0</v>
      </c>
      <c r="AV45" s="32">
        <v>0</v>
      </c>
      <c r="AW45" s="32">
        <v>0</v>
      </c>
      <c r="AX45" s="32">
        <v>0</v>
      </c>
      <c r="AY45" s="32">
        <v>0</v>
      </c>
      <c r="AZ45" s="32">
        <v>0</v>
      </c>
      <c r="BA45" s="32">
        <v>0</v>
      </c>
      <c r="BB45" s="32">
        <v>0</v>
      </c>
      <c r="BC45" s="32">
        <v>0</v>
      </c>
      <c r="BD45" s="32">
        <v>0</v>
      </c>
      <c r="BE45" s="32">
        <v>0</v>
      </c>
      <c r="BF45" s="32">
        <v>0</v>
      </c>
      <c r="BG45" s="32">
        <v>0</v>
      </c>
      <c r="BH45" s="32">
        <v>0</v>
      </c>
      <c r="BI45" s="32">
        <v>0</v>
      </c>
    </row>
    <row r="46" spans="1:62">
      <c r="A46" s="92" t="s">
        <v>319</v>
      </c>
      <c r="B46" s="32">
        <v>0</v>
      </c>
      <c r="C46" s="32">
        <v>0</v>
      </c>
      <c r="D46" s="32">
        <v>0</v>
      </c>
      <c r="E46" s="32">
        <v>0</v>
      </c>
      <c r="F46" s="32">
        <v>0</v>
      </c>
      <c r="G46" s="32">
        <v>0</v>
      </c>
      <c r="H46" s="32">
        <v>0</v>
      </c>
      <c r="I46" s="32">
        <v>0</v>
      </c>
      <c r="J46" s="32">
        <v>0</v>
      </c>
      <c r="K46" s="32">
        <v>0</v>
      </c>
      <c r="L46" s="32">
        <v>0</v>
      </c>
      <c r="M46" s="32">
        <v>0</v>
      </c>
      <c r="N46" s="32">
        <v>0</v>
      </c>
      <c r="O46" s="32">
        <v>0</v>
      </c>
      <c r="P46" s="32">
        <v>0</v>
      </c>
      <c r="Q46" s="32">
        <v>0</v>
      </c>
      <c r="R46" s="32">
        <v>0</v>
      </c>
      <c r="S46" s="32">
        <v>0</v>
      </c>
      <c r="T46" s="32">
        <v>0</v>
      </c>
      <c r="U46" s="32">
        <v>0</v>
      </c>
      <c r="V46" s="32">
        <v>0</v>
      </c>
      <c r="W46" s="32">
        <v>0</v>
      </c>
      <c r="X46" s="32">
        <v>0</v>
      </c>
      <c r="Y46" s="32">
        <v>0</v>
      </c>
      <c r="Z46" s="32">
        <v>0</v>
      </c>
      <c r="AA46" s="32">
        <v>0</v>
      </c>
      <c r="AB46" s="32">
        <v>0</v>
      </c>
      <c r="AC46" s="32">
        <v>0</v>
      </c>
      <c r="AD46" s="32">
        <v>0</v>
      </c>
      <c r="AE46" s="32">
        <v>0</v>
      </c>
      <c r="AF46" s="32">
        <v>0</v>
      </c>
      <c r="AG46" s="32">
        <v>0</v>
      </c>
      <c r="AH46" s="32">
        <v>0</v>
      </c>
      <c r="AI46" s="32">
        <v>0</v>
      </c>
      <c r="AJ46" s="32">
        <v>0</v>
      </c>
      <c r="AK46" s="32">
        <v>0</v>
      </c>
      <c r="AL46" s="32">
        <v>0</v>
      </c>
      <c r="AM46" s="32">
        <v>0</v>
      </c>
      <c r="AN46" s="32">
        <v>0</v>
      </c>
      <c r="AO46" s="32">
        <v>0</v>
      </c>
      <c r="AP46" s="32">
        <v>0</v>
      </c>
      <c r="AQ46" s="32">
        <v>0</v>
      </c>
      <c r="AR46" s="32">
        <v>0</v>
      </c>
      <c r="AS46" s="32">
        <v>0</v>
      </c>
      <c r="AT46" s="32">
        <v>0</v>
      </c>
      <c r="AU46" s="32">
        <v>0</v>
      </c>
      <c r="AV46" s="32">
        <v>0</v>
      </c>
      <c r="AW46" s="32">
        <v>0</v>
      </c>
      <c r="AX46" s="32">
        <v>0</v>
      </c>
      <c r="AY46" s="32">
        <v>0</v>
      </c>
      <c r="AZ46" s="32">
        <v>0</v>
      </c>
      <c r="BA46" s="32">
        <v>0</v>
      </c>
      <c r="BB46" s="32">
        <v>0</v>
      </c>
      <c r="BC46" s="32">
        <v>0</v>
      </c>
      <c r="BD46" s="32">
        <v>0</v>
      </c>
      <c r="BE46" s="32">
        <v>0</v>
      </c>
      <c r="BF46" s="32">
        <v>0</v>
      </c>
      <c r="BG46" s="32">
        <v>0</v>
      </c>
      <c r="BH46" s="32">
        <v>0</v>
      </c>
      <c r="BI46" s="32">
        <v>0</v>
      </c>
    </row>
    <row r="47" spans="1:62">
      <c r="A47" s="92" t="s">
        <v>320</v>
      </c>
      <c r="B47" s="32">
        <v>0</v>
      </c>
      <c r="C47" s="32">
        <v>0</v>
      </c>
      <c r="D47" s="32">
        <v>0</v>
      </c>
      <c r="E47" s="32">
        <v>0</v>
      </c>
      <c r="F47" s="32">
        <v>0</v>
      </c>
      <c r="G47" s="32">
        <v>0</v>
      </c>
      <c r="H47" s="32">
        <v>0</v>
      </c>
      <c r="I47" s="32">
        <v>0</v>
      </c>
      <c r="J47" s="32">
        <v>0</v>
      </c>
      <c r="K47" s="32">
        <v>0</v>
      </c>
      <c r="L47" s="32">
        <v>0</v>
      </c>
      <c r="M47" s="32">
        <v>0</v>
      </c>
      <c r="N47" s="32">
        <v>0</v>
      </c>
      <c r="O47" s="32">
        <v>0</v>
      </c>
      <c r="P47" s="32">
        <v>0</v>
      </c>
      <c r="Q47" s="32">
        <v>0</v>
      </c>
      <c r="R47" s="32">
        <v>0</v>
      </c>
      <c r="S47" s="32">
        <v>0</v>
      </c>
      <c r="T47" s="32">
        <v>0</v>
      </c>
      <c r="U47" s="32">
        <v>0</v>
      </c>
      <c r="V47" s="32">
        <v>0</v>
      </c>
      <c r="W47" s="32">
        <v>0</v>
      </c>
      <c r="X47" s="32">
        <v>0</v>
      </c>
      <c r="Y47" s="32">
        <v>0</v>
      </c>
      <c r="Z47" s="32">
        <v>0</v>
      </c>
      <c r="AA47" s="32">
        <v>0</v>
      </c>
      <c r="AB47" s="32">
        <v>0</v>
      </c>
      <c r="AC47" s="32">
        <v>0</v>
      </c>
      <c r="AD47" s="32">
        <v>0</v>
      </c>
      <c r="AE47" s="32">
        <v>0</v>
      </c>
      <c r="AF47" s="32">
        <v>0</v>
      </c>
      <c r="AG47" s="32">
        <v>0</v>
      </c>
      <c r="AH47" s="32">
        <v>0</v>
      </c>
      <c r="AI47" s="32">
        <v>0</v>
      </c>
      <c r="AJ47" s="32">
        <v>0</v>
      </c>
      <c r="AK47" s="32">
        <v>0</v>
      </c>
      <c r="AL47" s="32">
        <v>0</v>
      </c>
      <c r="AM47" s="32">
        <v>0</v>
      </c>
      <c r="AN47" s="32">
        <v>0</v>
      </c>
      <c r="AO47" s="32">
        <v>0</v>
      </c>
      <c r="AP47" s="32">
        <v>0</v>
      </c>
      <c r="AQ47" s="32">
        <v>0</v>
      </c>
      <c r="AR47" s="32">
        <v>0</v>
      </c>
      <c r="AS47" s="32">
        <v>0</v>
      </c>
      <c r="AT47" s="32">
        <v>0</v>
      </c>
      <c r="AU47" s="32">
        <v>0</v>
      </c>
      <c r="AV47" s="32">
        <v>0</v>
      </c>
      <c r="AW47" s="32">
        <v>0</v>
      </c>
      <c r="AX47" s="32">
        <v>0</v>
      </c>
      <c r="AY47" s="32">
        <v>0</v>
      </c>
      <c r="AZ47" s="32">
        <v>0</v>
      </c>
      <c r="BA47" s="32">
        <v>0</v>
      </c>
      <c r="BB47" s="32">
        <v>0</v>
      </c>
      <c r="BC47" s="32">
        <v>0</v>
      </c>
      <c r="BD47" s="32">
        <v>0</v>
      </c>
      <c r="BE47" s="32">
        <v>0</v>
      </c>
      <c r="BF47" s="32">
        <v>0</v>
      </c>
      <c r="BG47" s="32">
        <v>0</v>
      </c>
      <c r="BH47" s="32">
        <v>0</v>
      </c>
      <c r="BI47" s="32">
        <v>0</v>
      </c>
    </row>
    <row r="48" spans="1:62">
      <c r="A48" s="92" t="s">
        <v>321</v>
      </c>
      <c r="B48" s="32">
        <v>0</v>
      </c>
      <c r="C48" s="32">
        <v>0</v>
      </c>
      <c r="D48" s="32">
        <v>0</v>
      </c>
      <c r="E48" s="32">
        <v>0</v>
      </c>
      <c r="F48" s="32">
        <v>0</v>
      </c>
      <c r="G48" s="32">
        <v>0</v>
      </c>
      <c r="H48" s="32">
        <v>0</v>
      </c>
      <c r="I48" s="32">
        <v>0</v>
      </c>
      <c r="J48" s="32">
        <v>0</v>
      </c>
      <c r="K48" s="32">
        <v>0</v>
      </c>
      <c r="L48" s="32">
        <v>0</v>
      </c>
      <c r="M48" s="32">
        <v>0</v>
      </c>
      <c r="N48" s="32">
        <v>0</v>
      </c>
      <c r="O48" s="32">
        <v>0</v>
      </c>
      <c r="P48" s="32">
        <v>0</v>
      </c>
      <c r="Q48" s="32">
        <v>0</v>
      </c>
      <c r="R48" s="32">
        <v>0</v>
      </c>
      <c r="S48" s="32">
        <v>0</v>
      </c>
      <c r="T48" s="32">
        <v>0</v>
      </c>
      <c r="U48" s="32">
        <v>0</v>
      </c>
      <c r="V48" s="32">
        <v>0</v>
      </c>
      <c r="W48" s="32">
        <v>0</v>
      </c>
      <c r="X48" s="32">
        <v>0</v>
      </c>
      <c r="Y48" s="32">
        <v>0</v>
      </c>
      <c r="Z48" s="32">
        <v>0</v>
      </c>
      <c r="AA48" s="32">
        <v>0</v>
      </c>
      <c r="AB48" s="32">
        <v>0</v>
      </c>
      <c r="AC48" s="32">
        <v>0</v>
      </c>
      <c r="AD48" s="32">
        <v>0</v>
      </c>
      <c r="AE48" s="32">
        <v>0</v>
      </c>
      <c r="AF48" s="32">
        <v>0</v>
      </c>
      <c r="AG48" s="32">
        <v>0</v>
      </c>
      <c r="AH48" s="32">
        <v>0</v>
      </c>
      <c r="AI48" s="32">
        <v>0</v>
      </c>
      <c r="AJ48" s="32">
        <v>0</v>
      </c>
      <c r="AK48" s="32">
        <v>0</v>
      </c>
      <c r="AL48" s="32">
        <v>0</v>
      </c>
      <c r="AM48" s="32">
        <v>0</v>
      </c>
      <c r="AN48" s="32">
        <v>0</v>
      </c>
      <c r="AO48" s="32">
        <v>0</v>
      </c>
      <c r="AP48" s="32">
        <v>0</v>
      </c>
      <c r="AQ48" s="32">
        <v>0</v>
      </c>
      <c r="AR48" s="32">
        <v>0</v>
      </c>
      <c r="AS48" s="32">
        <v>0</v>
      </c>
      <c r="AT48" s="32">
        <v>0</v>
      </c>
      <c r="AU48" s="32">
        <v>0</v>
      </c>
      <c r="AV48" s="32">
        <v>0</v>
      </c>
      <c r="AW48" s="32">
        <v>0</v>
      </c>
      <c r="AX48" s="32">
        <v>0</v>
      </c>
      <c r="AY48" s="32">
        <v>0</v>
      </c>
      <c r="AZ48" s="32">
        <v>0</v>
      </c>
      <c r="BA48" s="32">
        <v>0</v>
      </c>
      <c r="BB48" s="32">
        <v>0</v>
      </c>
      <c r="BC48" s="32">
        <v>0</v>
      </c>
      <c r="BD48" s="32">
        <v>0</v>
      </c>
      <c r="BE48" s="32">
        <v>0</v>
      </c>
      <c r="BF48" s="32">
        <v>0</v>
      </c>
      <c r="BG48" s="32">
        <v>0</v>
      </c>
      <c r="BH48" s="32">
        <v>0</v>
      </c>
      <c r="BI48" s="32">
        <v>0</v>
      </c>
    </row>
    <row r="49" spans="1:62" ht="30">
      <c r="A49" s="92" t="s">
        <v>322</v>
      </c>
      <c r="B49" s="32">
        <v>0</v>
      </c>
      <c r="C49" s="32">
        <v>0</v>
      </c>
      <c r="D49" s="32">
        <v>0</v>
      </c>
      <c r="E49" s="32">
        <v>0</v>
      </c>
      <c r="F49" s="32">
        <v>0</v>
      </c>
      <c r="G49" s="32">
        <v>0</v>
      </c>
      <c r="H49" s="32">
        <v>0</v>
      </c>
      <c r="I49" s="32">
        <v>0</v>
      </c>
      <c r="J49" s="32">
        <v>0</v>
      </c>
      <c r="K49" s="32">
        <v>0</v>
      </c>
      <c r="L49" s="32">
        <v>0</v>
      </c>
      <c r="M49" s="32">
        <v>0</v>
      </c>
      <c r="N49" s="32">
        <v>0</v>
      </c>
      <c r="O49" s="32">
        <v>0</v>
      </c>
      <c r="P49" s="32">
        <v>0</v>
      </c>
      <c r="Q49" s="32">
        <v>0</v>
      </c>
      <c r="R49" s="32">
        <v>0</v>
      </c>
      <c r="S49" s="32">
        <v>0</v>
      </c>
      <c r="T49" s="32">
        <v>0</v>
      </c>
      <c r="U49" s="32">
        <v>0</v>
      </c>
      <c r="V49" s="32">
        <v>0</v>
      </c>
      <c r="W49" s="32">
        <v>0</v>
      </c>
      <c r="X49" s="32">
        <v>0</v>
      </c>
      <c r="Y49" s="32">
        <v>0</v>
      </c>
      <c r="Z49" s="32">
        <v>0</v>
      </c>
      <c r="AA49" s="32">
        <v>0</v>
      </c>
      <c r="AB49" s="32">
        <v>0</v>
      </c>
      <c r="AC49" s="32">
        <v>0</v>
      </c>
      <c r="AD49" s="32">
        <v>0</v>
      </c>
      <c r="AE49" s="32">
        <v>0</v>
      </c>
      <c r="AF49" s="32">
        <v>0</v>
      </c>
      <c r="AG49" s="32">
        <v>0</v>
      </c>
      <c r="AH49" s="32">
        <v>0</v>
      </c>
      <c r="AI49" s="32">
        <v>0</v>
      </c>
      <c r="AJ49" s="32">
        <v>0</v>
      </c>
      <c r="AK49" s="32">
        <v>0</v>
      </c>
      <c r="AL49" s="32">
        <v>0</v>
      </c>
      <c r="AM49" s="32">
        <v>0</v>
      </c>
      <c r="AN49" s="32">
        <v>0</v>
      </c>
      <c r="AO49" s="32">
        <v>0</v>
      </c>
      <c r="AP49" s="32">
        <v>0</v>
      </c>
      <c r="AQ49" s="32">
        <v>0</v>
      </c>
      <c r="AR49" s="32">
        <v>0</v>
      </c>
      <c r="AS49" s="32">
        <v>0</v>
      </c>
      <c r="AT49" s="32">
        <v>0</v>
      </c>
      <c r="AU49" s="32">
        <v>0</v>
      </c>
      <c r="AV49" s="32">
        <v>0</v>
      </c>
      <c r="AW49" s="32">
        <v>0</v>
      </c>
      <c r="AX49" s="32">
        <v>0</v>
      </c>
      <c r="AY49" s="32">
        <v>0</v>
      </c>
      <c r="AZ49" s="32">
        <v>0</v>
      </c>
      <c r="BA49" s="32">
        <v>0</v>
      </c>
      <c r="BB49" s="32">
        <v>0</v>
      </c>
      <c r="BC49" s="32">
        <v>0</v>
      </c>
      <c r="BD49" s="32">
        <v>0</v>
      </c>
      <c r="BE49" s="32">
        <v>0</v>
      </c>
      <c r="BF49" s="32">
        <v>0</v>
      </c>
      <c r="BG49" s="32">
        <v>0</v>
      </c>
      <c r="BH49" s="32">
        <v>0</v>
      </c>
      <c r="BI49" s="32">
        <v>0</v>
      </c>
    </row>
    <row r="50" spans="1:62">
      <c r="A50" s="92" t="s">
        <v>323</v>
      </c>
      <c r="B50" s="32">
        <v>0</v>
      </c>
      <c r="C50" s="32">
        <v>0</v>
      </c>
      <c r="D50" s="32">
        <v>0</v>
      </c>
      <c r="E50" s="32">
        <v>0</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32">
        <v>0</v>
      </c>
      <c r="X50" s="32">
        <v>0</v>
      </c>
      <c r="Y50" s="32">
        <v>0</v>
      </c>
      <c r="Z50" s="32">
        <v>0</v>
      </c>
      <c r="AA50" s="32">
        <v>0</v>
      </c>
      <c r="AB50" s="32">
        <v>0</v>
      </c>
      <c r="AC50" s="32">
        <v>0</v>
      </c>
      <c r="AD50" s="32">
        <v>0</v>
      </c>
      <c r="AE50" s="32">
        <v>0</v>
      </c>
      <c r="AF50" s="32">
        <v>0</v>
      </c>
      <c r="AG50" s="32">
        <v>0</v>
      </c>
      <c r="AH50" s="32">
        <v>0</v>
      </c>
      <c r="AI50" s="32">
        <v>0</v>
      </c>
      <c r="AJ50" s="32">
        <v>0</v>
      </c>
      <c r="AK50" s="32">
        <v>0</v>
      </c>
      <c r="AL50" s="32">
        <v>0</v>
      </c>
      <c r="AM50" s="32">
        <v>0</v>
      </c>
      <c r="AN50" s="32">
        <v>0</v>
      </c>
      <c r="AO50" s="32">
        <v>0</v>
      </c>
      <c r="AP50" s="32">
        <v>0</v>
      </c>
      <c r="AQ50" s="32">
        <v>0</v>
      </c>
      <c r="AR50" s="32">
        <v>0</v>
      </c>
      <c r="AS50" s="32">
        <v>0</v>
      </c>
      <c r="AT50" s="32">
        <v>0</v>
      </c>
      <c r="AU50" s="32">
        <v>0</v>
      </c>
      <c r="AV50" s="32">
        <v>0</v>
      </c>
      <c r="AW50" s="32">
        <v>0</v>
      </c>
      <c r="AX50" s="32">
        <v>0</v>
      </c>
      <c r="AY50" s="32">
        <v>0</v>
      </c>
      <c r="AZ50" s="32">
        <v>0</v>
      </c>
      <c r="BA50" s="32">
        <v>0</v>
      </c>
      <c r="BB50" s="32">
        <v>0</v>
      </c>
      <c r="BC50" s="32">
        <v>0</v>
      </c>
      <c r="BD50" s="32">
        <v>0</v>
      </c>
      <c r="BE50" s="32">
        <v>0</v>
      </c>
      <c r="BF50" s="32">
        <v>0</v>
      </c>
      <c r="BG50" s="32">
        <v>0</v>
      </c>
      <c r="BH50" s="32">
        <v>0</v>
      </c>
      <c r="BI50" s="32">
        <v>0</v>
      </c>
    </row>
    <row r="51" spans="1:62">
      <c r="A51" s="67" t="s">
        <v>327</v>
      </c>
      <c r="B51" s="56">
        <f>SUM(B52:B56)</f>
        <v>0</v>
      </c>
      <c r="C51" s="56">
        <f t="shared" ref="C51:BI51" si="7">SUM(C52:C56)</f>
        <v>0</v>
      </c>
      <c r="D51" s="56">
        <f t="shared" si="7"/>
        <v>0</v>
      </c>
      <c r="E51" s="56">
        <f t="shared" si="7"/>
        <v>0</v>
      </c>
      <c r="F51" s="56">
        <f t="shared" si="7"/>
        <v>0</v>
      </c>
      <c r="G51" s="56">
        <f t="shared" si="7"/>
        <v>0</v>
      </c>
      <c r="H51" s="56">
        <f t="shared" si="7"/>
        <v>0</v>
      </c>
      <c r="I51" s="56">
        <f t="shared" si="7"/>
        <v>0</v>
      </c>
      <c r="J51" s="56">
        <f t="shared" si="7"/>
        <v>0</v>
      </c>
      <c r="K51" s="56">
        <f t="shared" si="7"/>
        <v>0</v>
      </c>
      <c r="L51" s="56">
        <f t="shared" si="7"/>
        <v>0</v>
      </c>
      <c r="M51" s="56">
        <f t="shared" si="7"/>
        <v>0</v>
      </c>
      <c r="N51" s="56">
        <f t="shared" si="7"/>
        <v>0</v>
      </c>
      <c r="O51" s="56">
        <f t="shared" si="7"/>
        <v>0</v>
      </c>
      <c r="P51" s="56">
        <f t="shared" si="7"/>
        <v>0</v>
      </c>
      <c r="Q51" s="56">
        <f t="shared" si="7"/>
        <v>0</v>
      </c>
      <c r="R51" s="56">
        <f t="shared" si="7"/>
        <v>0</v>
      </c>
      <c r="S51" s="56">
        <f t="shared" si="7"/>
        <v>0</v>
      </c>
      <c r="T51" s="56">
        <f t="shared" si="7"/>
        <v>0</v>
      </c>
      <c r="U51" s="56">
        <f t="shared" si="7"/>
        <v>0</v>
      </c>
      <c r="V51" s="56">
        <f t="shared" si="7"/>
        <v>0</v>
      </c>
      <c r="W51" s="56">
        <f t="shared" si="7"/>
        <v>0</v>
      </c>
      <c r="X51" s="56">
        <f t="shared" si="7"/>
        <v>0</v>
      </c>
      <c r="Y51" s="56">
        <f t="shared" si="7"/>
        <v>0</v>
      </c>
      <c r="Z51" s="56">
        <f t="shared" si="7"/>
        <v>0</v>
      </c>
      <c r="AA51" s="56">
        <f t="shared" si="7"/>
        <v>0</v>
      </c>
      <c r="AB51" s="56">
        <f t="shared" si="7"/>
        <v>0</v>
      </c>
      <c r="AC51" s="56">
        <f t="shared" si="7"/>
        <v>0</v>
      </c>
      <c r="AD51" s="56">
        <f t="shared" si="7"/>
        <v>0</v>
      </c>
      <c r="AE51" s="56">
        <f t="shared" si="7"/>
        <v>0</v>
      </c>
      <c r="AF51" s="56">
        <f t="shared" si="7"/>
        <v>0</v>
      </c>
      <c r="AG51" s="56">
        <f t="shared" si="7"/>
        <v>0</v>
      </c>
      <c r="AH51" s="56">
        <f t="shared" si="7"/>
        <v>0</v>
      </c>
      <c r="AI51" s="56">
        <f t="shared" si="7"/>
        <v>0</v>
      </c>
      <c r="AJ51" s="56">
        <f t="shared" si="7"/>
        <v>0</v>
      </c>
      <c r="AK51" s="56">
        <f t="shared" si="7"/>
        <v>0</v>
      </c>
      <c r="AL51" s="56">
        <f t="shared" si="7"/>
        <v>0</v>
      </c>
      <c r="AM51" s="56">
        <f t="shared" si="7"/>
        <v>0</v>
      </c>
      <c r="AN51" s="56">
        <f t="shared" si="7"/>
        <v>0</v>
      </c>
      <c r="AO51" s="56">
        <f t="shared" si="7"/>
        <v>0</v>
      </c>
      <c r="AP51" s="56">
        <f t="shared" si="7"/>
        <v>0</v>
      </c>
      <c r="AQ51" s="56">
        <f t="shared" si="7"/>
        <v>0</v>
      </c>
      <c r="AR51" s="56">
        <f t="shared" si="7"/>
        <v>0</v>
      </c>
      <c r="AS51" s="56">
        <f t="shared" si="7"/>
        <v>0</v>
      </c>
      <c r="AT51" s="56">
        <f t="shared" si="7"/>
        <v>0</v>
      </c>
      <c r="AU51" s="56">
        <f t="shared" si="7"/>
        <v>0</v>
      </c>
      <c r="AV51" s="56">
        <f t="shared" si="7"/>
        <v>0</v>
      </c>
      <c r="AW51" s="56">
        <f t="shared" si="7"/>
        <v>0</v>
      </c>
      <c r="AX51" s="56">
        <f t="shared" si="7"/>
        <v>0</v>
      </c>
      <c r="AY51" s="56">
        <f t="shared" si="7"/>
        <v>0</v>
      </c>
      <c r="AZ51" s="56">
        <f t="shared" si="7"/>
        <v>0</v>
      </c>
      <c r="BA51" s="56">
        <f t="shared" si="7"/>
        <v>0</v>
      </c>
      <c r="BB51" s="56">
        <f t="shared" si="7"/>
        <v>0</v>
      </c>
      <c r="BC51" s="56">
        <f t="shared" si="7"/>
        <v>0</v>
      </c>
      <c r="BD51" s="56">
        <f t="shared" si="7"/>
        <v>0</v>
      </c>
      <c r="BE51" s="56">
        <f t="shared" si="7"/>
        <v>0</v>
      </c>
      <c r="BF51" s="56">
        <f t="shared" si="7"/>
        <v>0</v>
      </c>
      <c r="BG51" s="56">
        <f t="shared" si="7"/>
        <v>0</v>
      </c>
      <c r="BH51" s="56">
        <f t="shared" si="7"/>
        <v>0</v>
      </c>
      <c r="BI51" s="56">
        <f t="shared" si="7"/>
        <v>0</v>
      </c>
      <c r="BJ51" s="25">
        <f t="shared" ref="BJ51" si="8">SUM(B51:BI51)</f>
        <v>0</v>
      </c>
    </row>
    <row r="52" spans="1:62" ht="30">
      <c r="A52" s="3" t="s">
        <v>452</v>
      </c>
      <c r="B52" s="32">
        <v>0</v>
      </c>
      <c r="C52" s="32">
        <v>0</v>
      </c>
      <c r="D52" s="32">
        <v>0</v>
      </c>
      <c r="E52" s="32">
        <v>0</v>
      </c>
      <c r="F52" s="32">
        <v>0</v>
      </c>
      <c r="G52" s="32">
        <v>0</v>
      </c>
      <c r="H52" s="32">
        <v>0</v>
      </c>
      <c r="I52" s="32">
        <v>0</v>
      </c>
      <c r="J52" s="32">
        <v>0</v>
      </c>
      <c r="K52" s="32">
        <v>0</v>
      </c>
      <c r="L52" s="32">
        <v>0</v>
      </c>
      <c r="M52" s="32">
        <v>0</v>
      </c>
      <c r="N52" s="32">
        <v>0</v>
      </c>
      <c r="O52" s="32">
        <v>0</v>
      </c>
      <c r="P52" s="32">
        <v>0</v>
      </c>
      <c r="Q52" s="32">
        <v>0</v>
      </c>
      <c r="R52" s="32">
        <v>0</v>
      </c>
      <c r="S52" s="32">
        <v>0</v>
      </c>
      <c r="T52" s="32">
        <v>0</v>
      </c>
      <c r="U52" s="32">
        <v>0</v>
      </c>
      <c r="V52" s="32">
        <v>0</v>
      </c>
      <c r="W52" s="32">
        <v>0</v>
      </c>
      <c r="X52" s="32">
        <v>0</v>
      </c>
      <c r="Y52" s="32">
        <v>0</v>
      </c>
      <c r="Z52" s="32">
        <v>0</v>
      </c>
      <c r="AA52" s="32">
        <v>0</v>
      </c>
      <c r="AB52" s="32">
        <v>0</v>
      </c>
      <c r="AC52" s="32">
        <v>0</v>
      </c>
      <c r="AD52" s="32">
        <v>0</v>
      </c>
      <c r="AE52" s="32">
        <v>0</v>
      </c>
      <c r="AF52" s="32">
        <v>0</v>
      </c>
      <c r="AG52" s="32">
        <v>0</v>
      </c>
      <c r="AH52" s="32">
        <v>0</v>
      </c>
      <c r="AI52" s="32">
        <v>0</v>
      </c>
      <c r="AJ52" s="32">
        <v>0</v>
      </c>
      <c r="AK52" s="32">
        <v>0</v>
      </c>
      <c r="AL52" s="32">
        <v>0</v>
      </c>
      <c r="AM52" s="32">
        <v>0</v>
      </c>
      <c r="AN52" s="32">
        <v>0</v>
      </c>
      <c r="AO52" s="32">
        <v>0</v>
      </c>
      <c r="AP52" s="32">
        <v>0</v>
      </c>
      <c r="AQ52" s="32">
        <v>0</v>
      </c>
      <c r="AR52" s="32">
        <v>0</v>
      </c>
      <c r="AS52" s="32">
        <v>0</v>
      </c>
      <c r="AT52" s="32">
        <v>0</v>
      </c>
      <c r="AU52" s="32">
        <v>0</v>
      </c>
      <c r="AV52" s="32">
        <v>0</v>
      </c>
      <c r="AW52" s="32">
        <v>0</v>
      </c>
      <c r="AX52" s="32">
        <v>0</v>
      </c>
      <c r="AY52" s="32">
        <v>0</v>
      </c>
      <c r="AZ52" s="32">
        <v>0</v>
      </c>
      <c r="BA52" s="32">
        <v>0</v>
      </c>
      <c r="BB52" s="32">
        <v>0</v>
      </c>
      <c r="BC52" s="32">
        <v>0</v>
      </c>
      <c r="BD52" s="32">
        <v>0</v>
      </c>
      <c r="BE52" s="32">
        <v>0</v>
      </c>
      <c r="BF52" s="32">
        <v>0</v>
      </c>
      <c r="BG52" s="32">
        <v>0</v>
      </c>
      <c r="BH52" s="32">
        <v>0</v>
      </c>
      <c r="BI52" s="32">
        <v>0</v>
      </c>
    </row>
    <row r="53" spans="1:62" ht="28.5" customHeight="1">
      <c r="A53" s="3" t="s">
        <v>453</v>
      </c>
      <c r="B53" s="32">
        <v>0</v>
      </c>
      <c r="C53" s="32">
        <v>0</v>
      </c>
      <c r="D53" s="32">
        <v>0</v>
      </c>
      <c r="E53" s="32">
        <v>0</v>
      </c>
      <c r="F53" s="32">
        <v>0</v>
      </c>
      <c r="G53" s="32">
        <v>0</v>
      </c>
      <c r="H53" s="32">
        <v>0</v>
      </c>
      <c r="I53" s="32">
        <v>0</v>
      </c>
      <c r="J53" s="32">
        <v>0</v>
      </c>
      <c r="K53" s="32">
        <v>0</v>
      </c>
      <c r="L53" s="32">
        <v>0</v>
      </c>
      <c r="M53" s="32">
        <v>0</v>
      </c>
      <c r="N53" s="32">
        <v>0</v>
      </c>
      <c r="O53" s="32">
        <v>0</v>
      </c>
      <c r="P53" s="32">
        <v>0</v>
      </c>
      <c r="Q53" s="32">
        <v>0</v>
      </c>
      <c r="R53" s="32">
        <v>0</v>
      </c>
      <c r="S53" s="32">
        <v>0</v>
      </c>
      <c r="T53" s="32">
        <v>0</v>
      </c>
      <c r="U53" s="32">
        <v>0</v>
      </c>
      <c r="V53" s="32">
        <v>0</v>
      </c>
      <c r="W53" s="32">
        <v>0</v>
      </c>
      <c r="X53" s="32">
        <v>0</v>
      </c>
      <c r="Y53" s="32">
        <v>0</v>
      </c>
      <c r="Z53" s="32">
        <v>0</v>
      </c>
      <c r="AA53" s="32">
        <v>0</v>
      </c>
      <c r="AB53" s="32">
        <v>0</v>
      </c>
      <c r="AC53" s="32">
        <v>0</v>
      </c>
      <c r="AD53" s="32">
        <v>0</v>
      </c>
      <c r="AE53" s="32">
        <v>0</v>
      </c>
      <c r="AF53" s="32">
        <v>0</v>
      </c>
      <c r="AG53" s="32">
        <v>0</v>
      </c>
      <c r="AH53" s="32">
        <v>0</v>
      </c>
      <c r="AI53" s="32">
        <v>0</v>
      </c>
      <c r="AJ53" s="32">
        <v>0</v>
      </c>
      <c r="AK53" s="32">
        <v>0</v>
      </c>
      <c r="AL53" s="32">
        <v>0</v>
      </c>
      <c r="AM53" s="32">
        <v>0</v>
      </c>
      <c r="AN53" s="32">
        <v>0</v>
      </c>
      <c r="AO53" s="32">
        <v>0</v>
      </c>
      <c r="AP53" s="32">
        <v>0</v>
      </c>
      <c r="AQ53" s="32">
        <v>0</v>
      </c>
      <c r="AR53" s="32">
        <v>0</v>
      </c>
      <c r="AS53" s="32">
        <v>0</v>
      </c>
      <c r="AT53" s="32">
        <v>0</v>
      </c>
      <c r="AU53" s="32">
        <v>0</v>
      </c>
      <c r="AV53" s="32">
        <v>0</v>
      </c>
      <c r="AW53" s="32">
        <v>0</v>
      </c>
      <c r="AX53" s="32">
        <v>0</v>
      </c>
      <c r="AY53" s="32">
        <v>0</v>
      </c>
      <c r="AZ53" s="32">
        <v>0</v>
      </c>
      <c r="BA53" s="32">
        <v>0</v>
      </c>
      <c r="BB53" s="32">
        <v>0</v>
      </c>
      <c r="BC53" s="32">
        <v>0</v>
      </c>
      <c r="BD53" s="32">
        <v>0</v>
      </c>
      <c r="BE53" s="32">
        <v>0</v>
      </c>
      <c r="BF53" s="32">
        <v>0</v>
      </c>
      <c r="BG53" s="32">
        <v>0</v>
      </c>
      <c r="BH53" s="32">
        <v>0</v>
      </c>
      <c r="BI53" s="32">
        <v>0</v>
      </c>
    </row>
    <row r="54" spans="1:62" ht="28.5" customHeight="1">
      <c r="A54" s="3" t="s">
        <v>454</v>
      </c>
      <c r="B54" s="32">
        <v>0</v>
      </c>
      <c r="C54" s="32">
        <v>0</v>
      </c>
      <c r="D54" s="32">
        <v>0</v>
      </c>
      <c r="E54" s="32">
        <v>0</v>
      </c>
      <c r="F54" s="32">
        <v>0</v>
      </c>
      <c r="G54" s="32">
        <v>0</v>
      </c>
      <c r="H54" s="32">
        <v>0</v>
      </c>
      <c r="I54" s="32">
        <v>0</v>
      </c>
      <c r="J54" s="32">
        <v>0</v>
      </c>
      <c r="K54" s="32">
        <v>0</v>
      </c>
      <c r="L54" s="32">
        <v>0</v>
      </c>
      <c r="M54" s="32">
        <v>0</v>
      </c>
      <c r="N54" s="32">
        <v>0</v>
      </c>
      <c r="O54" s="32">
        <v>0</v>
      </c>
      <c r="P54" s="32">
        <v>0</v>
      </c>
      <c r="Q54" s="32">
        <v>0</v>
      </c>
      <c r="R54" s="32">
        <v>0</v>
      </c>
      <c r="S54" s="32">
        <v>0</v>
      </c>
      <c r="T54" s="32">
        <v>0</v>
      </c>
      <c r="U54" s="32">
        <v>0</v>
      </c>
      <c r="V54" s="32">
        <v>0</v>
      </c>
      <c r="W54" s="32">
        <v>0</v>
      </c>
      <c r="X54" s="32">
        <v>0</v>
      </c>
      <c r="Y54" s="32">
        <v>0</v>
      </c>
      <c r="Z54" s="32">
        <v>0</v>
      </c>
      <c r="AA54" s="32">
        <v>0</v>
      </c>
      <c r="AB54" s="32">
        <v>0</v>
      </c>
      <c r="AC54" s="32">
        <v>0</v>
      </c>
      <c r="AD54" s="32">
        <v>0</v>
      </c>
      <c r="AE54" s="32">
        <v>0</v>
      </c>
      <c r="AF54" s="32">
        <v>0</v>
      </c>
      <c r="AG54" s="32">
        <v>0</v>
      </c>
      <c r="AH54" s="32">
        <v>0</v>
      </c>
      <c r="AI54" s="32">
        <v>0</v>
      </c>
      <c r="AJ54" s="32">
        <v>0</v>
      </c>
      <c r="AK54" s="32">
        <v>0</v>
      </c>
      <c r="AL54" s="32">
        <v>0</v>
      </c>
      <c r="AM54" s="32">
        <v>0</v>
      </c>
      <c r="AN54" s="32">
        <v>0</v>
      </c>
      <c r="AO54" s="32">
        <v>0</v>
      </c>
      <c r="AP54" s="32">
        <v>0</v>
      </c>
      <c r="AQ54" s="32">
        <v>0</v>
      </c>
      <c r="AR54" s="32">
        <v>0</v>
      </c>
      <c r="AS54" s="32">
        <v>0</v>
      </c>
      <c r="AT54" s="32">
        <v>0</v>
      </c>
      <c r="AU54" s="32">
        <v>0</v>
      </c>
      <c r="AV54" s="32">
        <v>0</v>
      </c>
      <c r="AW54" s="32">
        <v>0</v>
      </c>
      <c r="AX54" s="32">
        <v>0</v>
      </c>
      <c r="AY54" s="32">
        <v>0</v>
      </c>
      <c r="AZ54" s="32">
        <v>0</v>
      </c>
      <c r="BA54" s="32">
        <v>0</v>
      </c>
      <c r="BB54" s="32">
        <v>0</v>
      </c>
      <c r="BC54" s="32">
        <v>0</v>
      </c>
      <c r="BD54" s="32">
        <v>0</v>
      </c>
      <c r="BE54" s="32">
        <v>0</v>
      </c>
      <c r="BF54" s="32">
        <v>0</v>
      </c>
      <c r="BG54" s="32">
        <v>0</v>
      </c>
      <c r="BH54" s="32">
        <v>0</v>
      </c>
      <c r="BI54" s="32">
        <v>0</v>
      </c>
    </row>
    <row r="55" spans="1:62" ht="45">
      <c r="A55" s="3" t="s">
        <v>455</v>
      </c>
      <c r="B55" s="32">
        <v>0</v>
      </c>
      <c r="C55" s="32">
        <v>0</v>
      </c>
      <c r="D55" s="32">
        <v>0</v>
      </c>
      <c r="E55" s="32">
        <v>0</v>
      </c>
      <c r="F55" s="32">
        <v>0</v>
      </c>
      <c r="G55" s="32">
        <v>0</v>
      </c>
      <c r="H55" s="32">
        <v>0</v>
      </c>
      <c r="I55" s="32">
        <v>0</v>
      </c>
      <c r="J55" s="32">
        <v>0</v>
      </c>
      <c r="K55" s="32">
        <v>0</v>
      </c>
      <c r="L55" s="32">
        <v>0</v>
      </c>
      <c r="M55" s="32">
        <v>0</v>
      </c>
      <c r="N55" s="32">
        <v>0</v>
      </c>
      <c r="O55" s="32">
        <v>0</v>
      </c>
      <c r="P55" s="32">
        <v>0</v>
      </c>
      <c r="Q55" s="32">
        <v>0</v>
      </c>
      <c r="R55" s="32">
        <v>0</v>
      </c>
      <c r="S55" s="32">
        <v>0</v>
      </c>
      <c r="T55" s="32">
        <v>0</v>
      </c>
      <c r="U55" s="32">
        <v>0</v>
      </c>
      <c r="V55" s="32">
        <v>0</v>
      </c>
      <c r="W55" s="32">
        <v>0</v>
      </c>
      <c r="X55" s="32">
        <v>0</v>
      </c>
      <c r="Y55" s="32">
        <v>0</v>
      </c>
      <c r="Z55" s="32">
        <v>0</v>
      </c>
      <c r="AA55" s="32">
        <v>0</v>
      </c>
      <c r="AB55" s="32">
        <v>0</v>
      </c>
      <c r="AC55" s="32">
        <v>0</v>
      </c>
      <c r="AD55" s="32">
        <v>0</v>
      </c>
      <c r="AE55" s="32">
        <v>0</v>
      </c>
      <c r="AF55" s="32">
        <v>0</v>
      </c>
      <c r="AG55" s="32">
        <v>0</v>
      </c>
      <c r="AH55" s="32">
        <v>0</v>
      </c>
      <c r="AI55" s="32">
        <v>0</v>
      </c>
      <c r="AJ55" s="32">
        <v>0</v>
      </c>
      <c r="AK55" s="32">
        <v>0</v>
      </c>
      <c r="AL55" s="32">
        <v>0</v>
      </c>
      <c r="AM55" s="32">
        <v>0</v>
      </c>
      <c r="AN55" s="32">
        <v>0</v>
      </c>
      <c r="AO55" s="32">
        <v>0</v>
      </c>
      <c r="AP55" s="32">
        <v>0</v>
      </c>
      <c r="AQ55" s="32">
        <v>0</v>
      </c>
      <c r="AR55" s="32">
        <v>0</v>
      </c>
      <c r="AS55" s="32">
        <v>0</v>
      </c>
      <c r="AT55" s="32">
        <v>0</v>
      </c>
      <c r="AU55" s="32">
        <v>0</v>
      </c>
      <c r="AV55" s="32">
        <v>0</v>
      </c>
      <c r="AW55" s="32">
        <v>0</v>
      </c>
      <c r="AX55" s="32">
        <v>0</v>
      </c>
      <c r="AY55" s="32">
        <v>0</v>
      </c>
      <c r="AZ55" s="32">
        <v>0</v>
      </c>
      <c r="BA55" s="32">
        <v>0</v>
      </c>
      <c r="BB55" s="32">
        <v>0</v>
      </c>
      <c r="BC55" s="32">
        <v>0</v>
      </c>
      <c r="BD55" s="32">
        <v>0</v>
      </c>
      <c r="BE55" s="32">
        <v>0</v>
      </c>
      <c r="BF55" s="32">
        <v>0</v>
      </c>
      <c r="BG55" s="32">
        <v>0</v>
      </c>
      <c r="BH55" s="32">
        <v>0</v>
      </c>
      <c r="BI55" s="32">
        <v>0</v>
      </c>
    </row>
    <row r="56" spans="1:62" ht="30">
      <c r="A56" s="3" t="s">
        <v>456</v>
      </c>
      <c r="B56" s="32">
        <v>0</v>
      </c>
      <c r="C56" s="32">
        <v>0</v>
      </c>
      <c r="D56" s="32">
        <v>0</v>
      </c>
      <c r="E56" s="32">
        <v>0</v>
      </c>
      <c r="F56" s="32">
        <v>0</v>
      </c>
      <c r="G56" s="32">
        <v>0</v>
      </c>
      <c r="H56" s="32">
        <v>0</v>
      </c>
      <c r="I56" s="32">
        <v>0</v>
      </c>
      <c r="J56" s="32">
        <v>0</v>
      </c>
      <c r="K56" s="32">
        <v>0</v>
      </c>
      <c r="L56" s="32">
        <v>0</v>
      </c>
      <c r="M56" s="32">
        <v>0</v>
      </c>
      <c r="N56" s="32">
        <v>0</v>
      </c>
      <c r="O56" s="32">
        <v>0</v>
      </c>
      <c r="P56" s="32">
        <v>0</v>
      </c>
      <c r="Q56" s="32">
        <v>0</v>
      </c>
      <c r="R56" s="32">
        <v>0</v>
      </c>
      <c r="S56" s="32">
        <v>0</v>
      </c>
      <c r="T56" s="32">
        <v>0</v>
      </c>
      <c r="U56" s="32">
        <v>0</v>
      </c>
      <c r="V56" s="32">
        <v>0</v>
      </c>
      <c r="W56" s="32">
        <v>0</v>
      </c>
      <c r="X56" s="32">
        <v>0</v>
      </c>
      <c r="Y56" s="32">
        <v>0</v>
      </c>
      <c r="Z56" s="32">
        <v>0</v>
      </c>
      <c r="AA56" s="32">
        <v>0</v>
      </c>
      <c r="AB56" s="32">
        <v>0</v>
      </c>
      <c r="AC56" s="32">
        <v>0</v>
      </c>
      <c r="AD56" s="32">
        <v>0</v>
      </c>
      <c r="AE56" s="32">
        <v>0</v>
      </c>
      <c r="AF56" s="32">
        <v>0</v>
      </c>
      <c r="AG56" s="32">
        <v>0</v>
      </c>
      <c r="AH56" s="32">
        <v>0</v>
      </c>
      <c r="AI56" s="32">
        <v>0</v>
      </c>
      <c r="AJ56" s="32">
        <v>0</v>
      </c>
      <c r="AK56" s="32">
        <v>0</v>
      </c>
      <c r="AL56" s="32">
        <v>0</v>
      </c>
      <c r="AM56" s="32">
        <v>0</v>
      </c>
      <c r="AN56" s="32">
        <v>0</v>
      </c>
      <c r="AO56" s="32">
        <v>0</v>
      </c>
      <c r="AP56" s="32">
        <v>0</v>
      </c>
      <c r="AQ56" s="32">
        <v>0</v>
      </c>
      <c r="AR56" s="32">
        <v>0</v>
      </c>
      <c r="AS56" s="32">
        <v>0</v>
      </c>
      <c r="AT56" s="32">
        <v>0</v>
      </c>
      <c r="AU56" s="32">
        <v>0</v>
      </c>
      <c r="AV56" s="32">
        <v>0</v>
      </c>
      <c r="AW56" s="32">
        <v>0</v>
      </c>
      <c r="AX56" s="32">
        <v>0</v>
      </c>
      <c r="AY56" s="32">
        <v>0</v>
      </c>
      <c r="AZ56" s="32">
        <v>0</v>
      </c>
      <c r="BA56" s="32">
        <v>0</v>
      </c>
      <c r="BB56" s="32">
        <v>0</v>
      </c>
      <c r="BC56" s="32">
        <v>0</v>
      </c>
      <c r="BD56" s="32">
        <v>0</v>
      </c>
      <c r="BE56" s="32">
        <v>0</v>
      </c>
      <c r="BF56" s="32">
        <v>0</v>
      </c>
      <c r="BG56" s="32">
        <v>0</v>
      </c>
      <c r="BH56" s="32">
        <v>0</v>
      </c>
      <c r="BI56" s="32">
        <v>0</v>
      </c>
    </row>
    <row r="57" spans="1:62">
      <c r="A57" s="67" t="s">
        <v>333</v>
      </c>
      <c r="B57" s="56">
        <f>SUM(B58:B71)</f>
        <v>0</v>
      </c>
      <c r="C57" s="56">
        <f t="shared" ref="C57:BI57" si="9">SUM(C58:C71)</f>
        <v>0</v>
      </c>
      <c r="D57" s="56">
        <f t="shared" si="9"/>
        <v>0</v>
      </c>
      <c r="E57" s="56">
        <f t="shared" si="9"/>
        <v>0</v>
      </c>
      <c r="F57" s="56">
        <f t="shared" si="9"/>
        <v>0</v>
      </c>
      <c r="G57" s="56">
        <f t="shared" si="9"/>
        <v>0</v>
      </c>
      <c r="H57" s="56">
        <f t="shared" si="9"/>
        <v>0</v>
      </c>
      <c r="I57" s="56">
        <f t="shared" si="9"/>
        <v>0</v>
      </c>
      <c r="J57" s="56">
        <f t="shared" si="9"/>
        <v>0</v>
      </c>
      <c r="K57" s="56">
        <f t="shared" si="9"/>
        <v>0</v>
      </c>
      <c r="L57" s="56">
        <f t="shared" si="9"/>
        <v>0</v>
      </c>
      <c r="M57" s="56">
        <f t="shared" si="9"/>
        <v>0</v>
      </c>
      <c r="N57" s="56">
        <f t="shared" si="9"/>
        <v>0</v>
      </c>
      <c r="O57" s="56">
        <f t="shared" si="9"/>
        <v>0</v>
      </c>
      <c r="P57" s="56">
        <f t="shared" si="9"/>
        <v>0</v>
      </c>
      <c r="Q57" s="56">
        <f t="shared" si="9"/>
        <v>0</v>
      </c>
      <c r="R57" s="56">
        <f t="shared" si="9"/>
        <v>0</v>
      </c>
      <c r="S57" s="56">
        <f t="shared" si="9"/>
        <v>0</v>
      </c>
      <c r="T57" s="56">
        <f t="shared" si="9"/>
        <v>0</v>
      </c>
      <c r="U57" s="56">
        <f t="shared" si="9"/>
        <v>0</v>
      </c>
      <c r="V57" s="56">
        <f t="shared" si="9"/>
        <v>0</v>
      </c>
      <c r="W57" s="56">
        <f t="shared" si="9"/>
        <v>0</v>
      </c>
      <c r="X57" s="56">
        <f t="shared" si="9"/>
        <v>0</v>
      </c>
      <c r="Y57" s="56">
        <f t="shared" si="9"/>
        <v>0</v>
      </c>
      <c r="Z57" s="56">
        <f t="shared" si="9"/>
        <v>0</v>
      </c>
      <c r="AA57" s="56">
        <f t="shared" si="9"/>
        <v>0</v>
      </c>
      <c r="AB57" s="56">
        <f t="shared" si="9"/>
        <v>0</v>
      </c>
      <c r="AC57" s="56">
        <f t="shared" si="9"/>
        <v>0</v>
      </c>
      <c r="AD57" s="56">
        <f t="shared" si="9"/>
        <v>0</v>
      </c>
      <c r="AE57" s="56">
        <f t="shared" si="9"/>
        <v>0</v>
      </c>
      <c r="AF57" s="56">
        <f t="shared" si="9"/>
        <v>0</v>
      </c>
      <c r="AG57" s="56">
        <f t="shared" si="9"/>
        <v>0</v>
      </c>
      <c r="AH57" s="56">
        <f t="shared" si="9"/>
        <v>0</v>
      </c>
      <c r="AI57" s="56">
        <f t="shared" si="9"/>
        <v>0</v>
      </c>
      <c r="AJ57" s="56">
        <f t="shared" si="9"/>
        <v>0</v>
      </c>
      <c r="AK57" s="56">
        <f t="shared" si="9"/>
        <v>0</v>
      </c>
      <c r="AL57" s="56">
        <f t="shared" si="9"/>
        <v>0</v>
      </c>
      <c r="AM57" s="56">
        <f t="shared" si="9"/>
        <v>0</v>
      </c>
      <c r="AN57" s="56">
        <f t="shared" si="9"/>
        <v>0</v>
      </c>
      <c r="AO57" s="56">
        <f t="shared" si="9"/>
        <v>0</v>
      </c>
      <c r="AP57" s="56">
        <f t="shared" si="9"/>
        <v>0</v>
      </c>
      <c r="AQ57" s="56">
        <f t="shared" si="9"/>
        <v>0</v>
      </c>
      <c r="AR57" s="56">
        <f t="shared" si="9"/>
        <v>0</v>
      </c>
      <c r="AS57" s="56">
        <f t="shared" si="9"/>
        <v>0</v>
      </c>
      <c r="AT57" s="56">
        <f t="shared" si="9"/>
        <v>0</v>
      </c>
      <c r="AU57" s="56">
        <f t="shared" si="9"/>
        <v>0</v>
      </c>
      <c r="AV57" s="56">
        <f t="shared" si="9"/>
        <v>0</v>
      </c>
      <c r="AW57" s="56">
        <f t="shared" si="9"/>
        <v>0</v>
      </c>
      <c r="AX57" s="56">
        <f t="shared" si="9"/>
        <v>0</v>
      </c>
      <c r="AY57" s="56">
        <f t="shared" si="9"/>
        <v>0</v>
      </c>
      <c r="AZ57" s="56">
        <f t="shared" si="9"/>
        <v>0</v>
      </c>
      <c r="BA57" s="56">
        <f t="shared" si="9"/>
        <v>0</v>
      </c>
      <c r="BB57" s="56">
        <f t="shared" si="9"/>
        <v>0</v>
      </c>
      <c r="BC57" s="56">
        <f t="shared" si="9"/>
        <v>0</v>
      </c>
      <c r="BD57" s="56">
        <f t="shared" si="9"/>
        <v>0</v>
      </c>
      <c r="BE57" s="56">
        <f t="shared" si="9"/>
        <v>0</v>
      </c>
      <c r="BF57" s="56">
        <f t="shared" si="9"/>
        <v>0</v>
      </c>
      <c r="BG57" s="56">
        <f t="shared" si="9"/>
        <v>0</v>
      </c>
      <c r="BH57" s="56">
        <f t="shared" si="9"/>
        <v>0</v>
      </c>
      <c r="BI57" s="56">
        <f t="shared" si="9"/>
        <v>0</v>
      </c>
      <c r="BJ57" s="25">
        <f t="shared" ref="BJ57" si="10">SUM(B57:BI57)</f>
        <v>0</v>
      </c>
    </row>
    <row r="58" spans="1:62" ht="30">
      <c r="A58" s="3" t="s">
        <v>436</v>
      </c>
      <c r="B58" s="32">
        <v>0</v>
      </c>
      <c r="C58" s="32">
        <v>0</v>
      </c>
      <c r="D58" s="32">
        <v>0</v>
      </c>
      <c r="E58" s="32">
        <v>0</v>
      </c>
      <c r="F58" s="32">
        <v>0</v>
      </c>
      <c r="G58" s="32">
        <v>0</v>
      </c>
      <c r="H58" s="32">
        <v>0</v>
      </c>
      <c r="I58" s="32">
        <v>0</v>
      </c>
      <c r="J58" s="32">
        <v>0</v>
      </c>
      <c r="K58" s="32">
        <v>0</v>
      </c>
      <c r="L58" s="32">
        <v>0</v>
      </c>
      <c r="M58" s="32">
        <v>0</v>
      </c>
      <c r="N58" s="32">
        <v>0</v>
      </c>
      <c r="O58" s="32">
        <v>0</v>
      </c>
      <c r="P58" s="32">
        <v>0</v>
      </c>
      <c r="Q58" s="32">
        <v>0</v>
      </c>
      <c r="R58" s="32">
        <v>0</v>
      </c>
      <c r="S58" s="32">
        <v>0</v>
      </c>
      <c r="T58" s="32">
        <v>0</v>
      </c>
      <c r="U58" s="32">
        <v>0</v>
      </c>
      <c r="V58" s="32">
        <v>0</v>
      </c>
      <c r="W58" s="32">
        <v>0</v>
      </c>
      <c r="X58" s="32">
        <v>0</v>
      </c>
      <c r="Y58" s="32">
        <v>0</v>
      </c>
      <c r="Z58" s="32">
        <v>0</v>
      </c>
      <c r="AA58" s="32">
        <v>0</v>
      </c>
      <c r="AB58" s="32">
        <v>0</v>
      </c>
      <c r="AC58" s="32">
        <v>0</v>
      </c>
      <c r="AD58" s="32">
        <v>0</v>
      </c>
      <c r="AE58" s="32">
        <v>0</v>
      </c>
      <c r="AF58" s="32">
        <v>0</v>
      </c>
      <c r="AG58" s="32">
        <v>0</v>
      </c>
      <c r="AH58" s="32">
        <v>0</v>
      </c>
      <c r="AI58" s="32">
        <v>0</v>
      </c>
      <c r="AJ58" s="32">
        <v>0</v>
      </c>
      <c r="AK58" s="32">
        <v>0</v>
      </c>
      <c r="AL58" s="32">
        <v>0</v>
      </c>
      <c r="AM58" s="32">
        <v>0</v>
      </c>
      <c r="AN58" s="32">
        <v>0</v>
      </c>
      <c r="AO58" s="32">
        <v>0</v>
      </c>
      <c r="AP58" s="32">
        <v>0</v>
      </c>
      <c r="AQ58" s="32">
        <v>0</v>
      </c>
      <c r="AR58" s="32">
        <v>0</v>
      </c>
      <c r="AS58" s="32">
        <v>0</v>
      </c>
      <c r="AT58" s="32">
        <v>0</v>
      </c>
      <c r="AU58" s="32">
        <v>0</v>
      </c>
      <c r="AV58" s="32">
        <v>0</v>
      </c>
      <c r="AW58" s="32">
        <v>0</v>
      </c>
      <c r="AX58" s="32">
        <v>0</v>
      </c>
      <c r="AY58" s="32">
        <v>0</v>
      </c>
      <c r="AZ58" s="32">
        <v>0</v>
      </c>
      <c r="BA58" s="32">
        <v>0</v>
      </c>
      <c r="BB58" s="32">
        <v>0</v>
      </c>
      <c r="BC58" s="32">
        <v>0</v>
      </c>
      <c r="BD58" s="32">
        <v>0</v>
      </c>
      <c r="BE58" s="32">
        <v>0</v>
      </c>
      <c r="BF58" s="32">
        <v>0</v>
      </c>
      <c r="BG58" s="32">
        <v>0</v>
      </c>
      <c r="BH58" s="32">
        <v>0</v>
      </c>
      <c r="BI58" s="32">
        <v>0</v>
      </c>
    </row>
    <row r="59" spans="1:62" ht="30">
      <c r="A59" s="3" t="s">
        <v>335</v>
      </c>
      <c r="B59" s="32">
        <v>0</v>
      </c>
      <c r="C59" s="32">
        <v>0</v>
      </c>
      <c r="D59" s="32">
        <v>0</v>
      </c>
      <c r="E59" s="32">
        <v>0</v>
      </c>
      <c r="F59" s="32">
        <v>0</v>
      </c>
      <c r="G59" s="32">
        <v>0</v>
      </c>
      <c r="H59" s="32">
        <v>0</v>
      </c>
      <c r="I59" s="32">
        <v>0</v>
      </c>
      <c r="J59" s="32">
        <v>0</v>
      </c>
      <c r="K59" s="32">
        <v>0</v>
      </c>
      <c r="L59" s="32">
        <v>0</v>
      </c>
      <c r="M59" s="32">
        <v>0</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c r="AF59" s="32">
        <v>0</v>
      </c>
      <c r="AG59" s="32">
        <v>0</v>
      </c>
      <c r="AH59" s="32">
        <v>0</v>
      </c>
      <c r="AI59" s="32">
        <v>0</v>
      </c>
      <c r="AJ59" s="32">
        <v>0</v>
      </c>
      <c r="AK59" s="32">
        <v>0</v>
      </c>
      <c r="AL59" s="32">
        <v>0</v>
      </c>
      <c r="AM59" s="32">
        <v>0</v>
      </c>
      <c r="AN59" s="32">
        <v>0</v>
      </c>
      <c r="AO59" s="32">
        <v>0</v>
      </c>
      <c r="AP59" s="32">
        <v>0</v>
      </c>
      <c r="AQ59" s="32">
        <v>0</v>
      </c>
      <c r="AR59" s="32">
        <v>0</v>
      </c>
      <c r="AS59" s="32">
        <v>0</v>
      </c>
      <c r="AT59" s="32">
        <v>0</v>
      </c>
      <c r="AU59" s="32">
        <v>0</v>
      </c>
      <c r="AV59" s="32">
        <v>0</v>
      </c>
      <c r="AW59" s="32">
        <v>0</v>
      </c>
      <c r="AX59" s="32">
        <v>0</v>
      </c>
      <c r="AY59" s="32">
        <v>0</v>
      </c>
      <c r="AZ59" s="32">
        <v>0</v>
      </c>
      <c r="BA59" s="32">
        <v>0</v>
      </c>
      <c r="BB59" s="32">
        <v>0</v>
      </c>
      <c r="BC59" s="32">
        <v>0</v>
      </c>
      <c r="BD59" s="32">
        <v>0</v>
      </c>
      <c r="BE59" s="32">
        <v>0</v>
      </c>
      <c r="BF59" s="32">
        <v>0</v>
      </c>
      <c r="BG59" s="32">
        <v>0</v>
      </c>
      <c r="BH59" s="32">
        <v>0</v>
      </c>
      <c r="BI59" s="32">
        <v>0</v>
      </c>
    </row>
    <row r="60" spans="1:62" ht="30">
      <c r="A60" s="3" t="s">
        <v>336</v>
      </c>
      <c r="B60" s="32">
        <v>0</v>
      </c>
      <c r="C60" s="32">
        <v>0</v>
      </c>
      <c r="D60" s="32">
        <v>0</v>
      </c>
      <c r="E60" s="32">
        <v>0</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32">
        <v>0</v>
      </c>
      <c r="X60" s="32">
        <v>0</v>
      </c>
      <c r="Y60" s="32">
        <v>0</v>
      </c>
      <c r="Z60" s="32">
        <v>0</v>
      </c>
      <c r="AA60" s="32">
        <v>0</v>
      </c>
      <c r="AB60" s="32">
        <v>0</v>
      </c>
      <c r="AC60" s="32">
        <v>0</v>
      </c>
      <c r="AD60" s="32">
        <v>0</v>
      </c>
      <c r="AE60" s="32">
        <v>0</v>
      </c>
      <c r="AF60" s="32">
        <v>0</v>
      </c>
      <c r="AG60" s="32">
        <v>0</v>
      </c>
      <c r="AH60" s="32">
        <v>0</v>
      </c>
      <c r="AI60" s="32">
        <v>0</v>
      </c>
      <c r="AJ60" s="32">
        <v>0</v>
      </c>
      <c r="AK60" s="32">
        <v>0</v>
      </c>
      <c r="AL60" s="32">
        <v>0</v>
      </c>
      <c r="AM60" s="32">
        <v>0</v>
      </c>
      <c r="AN60" s="32">
        <v>0</v>
      </c>
      <c r="AO60" s="32">
        <v>0</v>
      </c>
      <c r="AP60" s="32">
        <v>0</v>
      </c>
      <c r="AQ60" s="32">
        <v>0</v>
      </c>
      <c r="AR60" s="32">
        <v>0</v>
      </c>
      <c r="AS60" s="32">
        <v>0</v>
      </c>
      <c r="AT60" s="32">
        <v>0</v>
      </c>
      <c r="AU60" s="32">
        <v>0</v>
      </c>
      <c r="AV60" s="32">
        <v>0</v>
      </c>
      <c r="AW60" s="32">
        <v>0</v>
      </c>
      <c r="AX60" s="32">
        <v>0</v>
      </c>
      <c r="AY60" s="32">
        <v>0</v>
      </c>
      <c r="AZ60" s="32">
        <v>0</v>
      </c>
      <c r="BA60" s="32">
        <v>0</v>
      </c>
      <c r="BB60" s="32">
        <v>0</v>
      </c>
      <c r="BC60" s="32">
        <v>0</v>
      </c>
      <c r="BD60" s="32">
        <v>0</v>
      </c>
      <c r="BE60" s="32">
        <v>0</v>
      </c>
      <c r="BF60" s="32">
        <v>0</v>
      </c>
      <c r="BG60" s="32">
        <v>0</v>
      </c>
      <c r="BH60" s="32">
        <v>0</v>
      </c>
      <c r="BI60" s="32">
        <v>0</v>
      </c>
    </row>
    <row r="61" spans="1:62">
      <c r="A61" s="3" t="s">
        <v>337</v>
      </c>
      <c r="B61" s="32">
        <v>0</v>
      </c>
      <c r="C61" s="32">
        <v>0</v>
      </c>
      <c r="D61" s="32">
        <v>0</v>
      </c>
      <c r="E61" s="32">
        <v>0</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0</v>
      </c>
      <c r="AD61" s="32">
        <v>0</v>
      </c>
      <c r="AE61" s="32">
        <v>0</v>
      </c>
      <c r="AF61" s="32">
        <v>0</v>
      </c>
      <c r="AG61" s="32">
        <v>0</v>
      </c>
      <c r="AH61" s="32">
        <v>0</v>
      </c>
      <c r="AI61" s="32">
        <v>0</v>
      </c>
      <c r="AJ61" s="32">
        <v>0</v>
      </c>
      <c r="AK61" s="32">
        <v>0</v>
      </c>
      <c r="AL61" s="32">
        <v>0</v>
      </c>
      <c r="AM61" s="32">
        <v>0</v>
      </c>
      <c r="AN61" s="32">
        <v>0</v>
      </c>
      <c r="AO61" s="32">
        <v>0</v>
      </c>
      <c r="AP61" s="32">
        <v>0</v>
      </c>
      <c r="AQ61" s="32">
        <v>0</v>
      </c>
      <c r="AR61" s="32">
        <v>0</v>
      </c>
      <c r="AS61" s="32">
        <v>0</v>
      </c>
      <c r="AT61" s="32">
        <v>0</v>
      </c>
      <c r="AU61" s="32">
        <v>0</v>
      </c>
      <c r="AV61" s="32">
        <v>0</v>
      </c>
      <c r="AW61" s="32">
        <v>0</v>
      </c>
      <c r="AX61" s="32">
        <v>0</v>
      </c>
      <c r="AY61" s="32">
        <v>0</v>
      </c>
      <c r="AZ61" s="32">
        <v>0</v>
      </c>
      <c r="BA61" s="32">
        <v>0</v>
      </c>
      <c r="BB61" s="32">
        <v>0</v>
      </c>
      <c r="BC61" s="32">
        <v>0</v>
      </c>
      <c r="BD61" s="32">
        <v>0</v>
      </c>
      <c r="BE61" s="32">
        <v>0</v>
      </c>
      <c r="BF61" s="32">
        <v>0</v>
      </c>
      <c r="BG61" s="32">
        <v>0</v>
      </c>
      <c r="BH61" s="32">
        <v>0</v>
      </c>
      <c r="BI61" s="32">
        <v>0</v>
      </c>
    </row>
    <row r="62" spans="1:62">
      <c r="A62" s="3" t="s">
        <v>338</v>
      </c>
      <c r="B62" s="32">
        <v>0</v>
      </c>
      <c r="C62" s="32">
        <v>0</v>
      </c>
      <c r="D62" s="32">
        <v>0</v>
      </c>
      <c r="E62" s="32">
        <v>0</v>
      </c>
      <c r="F62" s="32">
        <v>0</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0</v>
      </c>
      <c r="AC62" s="32">
        <v>0</v>
      </c>
      <c r="AD62" s="32">
        <v>0</v>
      </c>
      <c r="AE62" s="32">
        <v>0</v>
      </c>
      <c r="AF62" s="32">
        <v>0</v>
      </c>
      <c r="AG62" s="32">
        <v>0</v>
      </c>
      <c r="AH62" s="32">
        <v>0</v>
      </c>
      <c r="AI62" s="32">
        <v>0</v>
      </c>
      <c r="AJ62" s="32">
        <v>0</v>
      </c>
      <c r="AK62" s="32">
        <v>0</v>
      </c>
      <c r="AL62" s="32">
        <v>0</v>
      </c>
      <c r="AM62" s="32">
        <v>0</v>
      </c>
      <c r="AN62" s="32">
        <v>0</v>
      </c>
      <c r="AO62" s="32">
        <v>0</v>
      </c>
      <c r="AP62" s="32">
        <v>0</v>
      </c>
      <c r="AQ62" s="32">
        <v>0</v>
      </c>
      <c r="AR62" s="32">
        <v>0</v>
      </c>
      <c r="AS62" s="32">
        <v>0</v>
      </c>
      <c r="AT62" s="32">
        <v>0</v>
      </c>
      <c r="AU62" s="32">
        <v>0</v>
      </c>
      <c r="AV62" s="32">
        <v>0</v>
      </c>
      <c r="AW62" s="32">
        <v>0</v>
      </c>
      <c r="AX62" s="32">
        <v>0</v>
      </c>
      <c r="AY62" s="32">
        <v>0</v>
      </c>
      <c r="AZ62" s="32">
        <v>0</v>
      </c>
      <c r="BA62" s="32">
        <v>0</v>
      </c>
      <c r="BB62" s="32">
        <v>0</v>
      </c>
      <c r="BC62" s="32">
        <v>0</v>
      </c>
      <c r="BD62" s="32">
        <v>0</v>
      </c>
      <c r="BE62" s="32">
        <v>0</v>
      </c>
      <c r="BF62" s="32">
        <v>0</v>
      </c>
      <c r="BG62" s="32">
        <v>0</v>
      </c>
      <c r="BH62" s="32">
        <v>0</v>
      </c>
      <c r="BI62" s="32">
        <v>0</v>
      </c>
    </row>
    <row r="63" spans="1:62" ht="30">
      <c r="A63" s="3" t="s">
        <v>339</v>
      </c>
      <c r="B63" s="32">
        <v>0</v>
      </c>
      <c r="C63" s="32">
        <v>0</v>
      </c>
      <c r="D63" s="32">
        <v>0</v>
      </c>
      <c r="E63" s="32">
        <v>0</v>
      </c>
      <c r="F63" s="32">
        <v>0</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c r="AF63" s="32">
        <v>0</v>
      </c>
      <c r="AG63" s="32">
        <v>0</v>
      </c>
      <c r="AH63" s="32">
        <v>0</v>
      </c>
      <c r="AI63" s="32">
        <v>0</v>
      </c>
      <c r="AJ63" s="32">
        <v>0</v>
      </c>
      <c r="AK63" s="32">
        <v>0</v>
      </c>
      <c r="AL63" s="32">
        <v>0</v>
      </c>
      <c r="AM63" s="32">
        <v>0</v>
      </c>
      <c r="AN63" s="32">
        <v>0</v>
      </c>
      <c r="AO63" s="32">
        <v>0</v>
      </c>
      <c r="AP63" s="32">
        <v>0</v>
      </c>
      <c r="AQ63" s="32">
        <v>0</v>
      </c>
      <c r="AR63" s="32">
        <v>0</v>
      </c>
      <c r="AS63" s="32">
        <v>0</v>
      </c>
      <c r="AT63" s="32">
        <v>0</v>
      </c>
      <c r="AU63" s="32">
        <v>0</v>
      </c>
      <c r="AV63" s="32">
        <v>0</v>
      </c>
      <c r="AW63" s="32">
        <v>0</v>
      </c>
      <c r="AX63" s="32">
        <v>0</v>
      </c>
      <c r="AY63" s="32">
        <v>0</v>
      </c>
      <c r="AZ63" s="32">
        <v>0</v>
      </c>
      <c r="BA63" s="32">
        <v>0</v>
      </c>
      <c r="BB63" s="32">
        <v>0</v>
      </c>
      <c r="BC63" s="32">
        <v>0</v>
      </c>
      <c r="BD63" s="32">
        <v>0</v>
      </c>
      <c r="BE63" s="32">
        <v>0</v>
      </c>
      <c r="BF63" s="32">
        <v>0</v>
      </c>
      <c r="BG63" s="32">
        <v>0</v>
      </c>
      <c r="BH63" s="32">
        <v>0</v>
      </c>
      <c r="BI63" s="32">
        <v>0</v>
      </c>
    </row>
    <row r="64" spans="1:62" ht="30">
      <c r="A64" s="3" t="s">
        <v>437</v>
      </c>
      <c r="B64" s="32">
        <v>0</v>
      </c>
      <c r="C64" s="32">
        <v>0</v>
      </c>
      <c r="D64" s="32">
        <v>0</v>
      </c>
      <c r="E64" s="32">
        <v>0</v>
      </c>
      <c r="F64" s="32">
        <v>0</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0</v>
      </c>
      <c r="AD64" s="32">
        <v>0</v>
      </c>
      <c r="AE64" s="32">
        <v>0</v>
      </c>
      <c r="AF64" s="32">
        <v>0</v>
      </c>
      <c r="AG64" s="32">
        <v>0</v>
      </c>
      <c r="AH64" s="32">
        <v>0</v>
      </c>
      <c r="AI64" s="32">
        <v>0</v>
      </c>
      <c r="AJ64" s="32">
        <v>0</v>
      </c>
      <c r="AK64" s="32">
        <v>0</v>
      </c>
      <c r="AL64" s="32">
        <v>0</v>
      </c>
      <c r="AM64" s="32">
        <v>0</v>
      </c>
      <c r="AN64" s="32">
        <v>0</v>
      </c>
      <c r="AO64" s="32">
        <v>0</v>
      </c>
      <c r="AP64" s="32">
        <v>0</v>
      </c>
      <c r="AQ64" s="32">
        <v>0</v>
      </c>
      <c r="AR64" s="32">
        <v>0</v>
      </c>
      <c r="AS64" s="32">
        <v>0</v>
      </c>
      <c r="AT64" s="32">
        <v>0</v>
      </c>
      <c r="AU64" s="32">
        <v>0</v>
      </c>
      <c r="AV64" s="32">
        <v>0</v>
      </c>
      <c r="AW64" s="32">
        <v>0</v>
      </c>
      <c r="AX64" s="32">
        <v>0</v>
      </c>
      <c r="AY64" s="32">
        <v>0</v>
      </c>
      <c r="AZ64" s="32">
        <v>0</v>
      </c>
      <c r="BA64" s="32">
        <v>0</v>
      </c>
      <c r="BB64" s="32">
        <v>0</v>
      </c>
      <c r="BC64" s="32">
        <v>0</v>
      </c>
      <c r="BD64" s="32">
        <v>0</v>
      </c>
      <c r="BE64" s="32">
        <v>0</v>
      </c>
      <c r="BF64" s="32">
        <v>0</v>
      </c>
      <c r="BG64" s="32">
        <v>0</v>
      </c>
      <c r="BH64" s="32">
        <v>0</v>
      </c>
      <c r="BI64" s="32">
        <v>0</v>
      </c>
    </row>
    <row r="65" spans="1:62" ht="30.6" customHeight="1">
      <c r="A65" s="3" t="s">
        <v>341</v>
      </c>
      <c r="B65" s="32">
        <v>0</v>
      </c>
      <c r="C65" s="32">
        <v>0</v>
      </c>
      <c r="D65" s="32">
        <v>0</v>
      </c>
      <c r="E65" s="32">
        <v>0</v>
      </c>
      <c r="F65" s="32">
        <v>0</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0</v>
      </c>
      <c r="Z65" s="32">
        <v>0</v>
      </c>
      <c r="AA65" s="32">
        <v>0</v>
      </c>
      <c r="AB65" s="32">
        <v>0</v>
      </c>
      <c r="AC65" s="32">
        <v>0</v>
      </c>
      <c r="AD65" s="32">
        <v>0</v>
      </c>
      <c r="AE65" s="32">
        <v>0</v>
      </c>
      <c r="AF65" s="32">
        <v>0</v>
      </c>
      <c r="AG65" s="32">
        <v>0</v>
      </c>
      <c r="AH65" s="32">
        <v>0</v>
      </c>
      <c r="AI65" s="32">
        <v>0</v>
      </c>
      <c r="AJ65" s="32">
        <v>0</v>
      </c>
      <c r="AK65" s="32">
        <v>0</v>
      </c>
      <c r="AL65" s="32">
        <v>0</v>
      </c>
      <c r="AM65" s="32">
        <v>0</v>
      </c>
      <c r="AN65" s="32">
        <v>0</v>
      </c>
      <c r="AO65" s="32">
        <v>0</v>
      </c>
      <c r="AP65" s="32">
        <v>0</v>
      </c>
      <c r="AQ65" s="32">
        <v>0</v>
      </c>
      <c r="AR65" s="32">
        <v>0</v>
      </c>
      <c r="AS65" s="32">
        <v>0</v>
      </c>
      <c r="AT65" s="32">
        <v>0</v>
      </c>
      <c r="AU65" s="32">
        <v>0</v>
      </c>
      <c r="AV65" s="32">
        <v>0</v>
      </c>
      <c r="AW65" s="32">
        <v>0</v>
      </c>
      <c r="AX65" s="32">
        <v>0</v>
      </c>
      <c r="AY65" s="32">
        <v>0</v>
      </c>
      <c r="AZ65" s="32">
        <v>0</v>
      </c>
      <c r="BA65" s="32">
        <v>0</v>
      </c>
      <c r="BB65" s="32">
        <v>0</v>
      </c>
      <c r="BC65" s="32">
        <v>0</v>
      </c>
      <c r="BD65" s="32">
        <v>0</v>
      </c>
      <c r="BE65" s="32">
        <v>0</v>
      </c>
      <c r="BF65" s="32">
        <v>0</v>
      </c>
      <c r="BG65" s="32">
        <v>0</v>
      </c>
      <c r="BH65" s="32">
        <v>0</v>
      </c>
      <c r="BI65" s="32">
        <v>0</v>
      </c>
    </row>
    <row r="66" spans="1:62" ht="30">
      <c r="A66" s="3" t="s">
        <v>342</v>
      </c>
      <c r="B66" s="32">
        <v>0</v>
      </c>
      <c r="C66" s="32">
        <v>0</v>
      </c>
      <c r="D66" s="32">
        <v>0</v>
      </c>
      <c r="E66" s="32">
        <v>0</v>
      </c>
      <c r="F66" s="32">
        <v>0</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0</v>
      </c>
      <c r="AD66" s="32">
        <v>0</v>
      </c>
      <c r="AE66" s="32">
        <v>0</v>
      </c>
      <c r="AF66" s="32">
        <v>0</v>
      </c>
      <c r="AG66" s="32">
        <v>0</v>
      </c>
      <c r="AH66" s="32">
        <v>0</v>
      </c>
      <c r="AI66" s="32">
        <v>0</v>
      </c>
      <c r="AJ66" s="32">
        <v>0</v>
      </c>
      <c r="AK66" s="32">
        <v>0</v>
      </c>
      <c r="AL66" s="32">
        <v>0</v>
      </c>
      <c r="AM66" s="32">
        <v>0</v>
      </c>
      <c r="AN66" s="32">
        <v>0</v>
      </c>
      <c r="AO66" s="32">
        <v>0</v>
      </c>
      <c r="AP66" s="32">
        <v>0</v>
      </c>
      <c r="AQ66" s="32">
        <v>0</v>
      </c>
      <c r="AR66" s="32">
        <v>0</v>
      </c>
      <c r="AS66" s="32">
        <v>0</v>
      </c>
      <c r="AT66" s="32">
        <v>0</v>
      </c>
      <c r="AU66" s="32">
        <v>0</v>
      </c>
      <c r="AV66" s="32">
        <v>0</v>
      </c>
      <c r="AW66" s="32">
        <v>0</v>
      </c>
      <c r="AX66" s="32">
        <v>0</v>
      </c>
      <c r="AY66" s="32">
        <v>0</v>
      </c>
      <c r="AZ66" s="32">
        <v>0</v>
      </c>
      <c r="BA66" s="32">
        <v>0</v>
      </c>
      <c r="BB66" s="32">
        <v>0</v>
      </c>
      <c r="BC66" s="32">
        <v>0</v>
      </c>
      <c r="BD66" s="32">
        <v>0</v>
      </c>
      <c r="BE66" s="32">
        <v>0</v>
      </c>
      <c r="BF66" s="32">
        <v>0</v>
      </c>
      <c r="BG66" s="32">
        <v>0</v>
      </c>
      <c r="BH66" s="32">
        <v>0</v>
      </c>
      <c r="BI66" s="32">
        <v>0</v>
      </c>
    </row>
    <row r="67" spans="1:62" ht="30">
      <c r="A67" s="3" t="s">
        <v>343</v>
      </c>
      <c r="B67" s="32">
        <v>0</v>
      </c>
      <c r="C67" s="32">
        <v>0</v>
      </c>
      <c r="D67" s="32">
        <v>0</v>
      </c>
      <c r="E67" s="32">
        <v>0</v>
      </c>
      <c r="F67" s="32">
        <v>0</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0</v>
      </c>
      <c r="AD67" s="32">
        <v>0</v>
      </c>
      <c r="AE67" s="32">
        <v>0</v>
      </c>
      <c r="AF67" s="32">
        <v>0</v>
      </c>
      <c r="AG67" s="32">
        <v>0</v>
      </c>
      <c r="AH67" s="32">
        <v>0</v>
      </c>
      <c r="AI67" s="32">
        <v>0</v>
      </c>
      <c r="AJ67" s="32">
        <v>0</v>
      </c>
      <c r="AK67" s="32">
        <v>0</v>
      </c>
      <c r="AL67" s="32">
        <v>0</v>
      </c>
      <c r="AM67" s="32">
        <v>0</v>
      </c>
      <c r="AN67" s="32">
        <v>0</v>
      </c>
      <c r="AO67" s="32">
        <v>0</v>
      </c>
      <c r="AP67" s="32">
        <v>0</v>
      </c>
      <c r="AQ67" s="32">
        <v>0</v>
      </c>
      <c r="AR67" s="32">
        <v>0</v>
      </c>
      <c r="AS67" s="32">
        <v>0</v>
      </c>
      <c r="AT67" s="32">
        <v>0</v>
      </c>
      <c r="AU67" s="32">
        <v>0</v>
      </c>
      <c r="AV67" s="32">
        <v>0</v>
      </c>
      <c r="AW67" s="32">
        <v>0</v>
      </c>
      <c r="AX67" s="32">
        <v>0</v>
      </c>
      <c r="AY67" s="32">
        <v>0</v>
      </c>
      <c r="AZ67" s="32">
        <v>0</v>
      </c>
      <c r="BA67" s="32">
        <v>0</v>
      </c>
      <c r="BB67" s="32">
        <v>0</v>
      </c>
      <c r="BC67" s="32">
        <v>0</v>
      </c>
      <c r="BD67" s="32">
        <v>0</v>
      </c>
      <c r="BE67" s="32">
        <v>0</v>
      </c>
      <c r="BF67" s="32">
        <v>0</v>
      </c>
      <c r="BG67" s="32">
        <v>0</v>
      </c>
      <c r="BH67" s="32">
        <v>0</v>
      </c>
      <c r="BI67" s="32">
        <v>0</v>
      </c>
    </row>
    <row r="68" spans="1:62" ht="45">
      <c r="A68" s="3" t="s">
        <v>344</v>
      </c>
      <c r="B68" s="32">
        <v>0</v>
      </c>
      <c r="C68" s="32">
        <v>0</v>
      </c>
      <c r="D68" s="32">
        <v>0</v>
      </c>
      <c r="E68" s="32">
        <v>0</v>
      </c>
      <c r="F68" s="32">
        <v>0</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0</v>
      </c>
      <c r="AC68" s="32">
        <v>0</v>
      </c>
      <c r="AD68" s="32">
        <v>0</v>
      </c>
      <c r="AE68" s="32">
        <v>0</v>
      </c>
      <c r="AF68" s="32">
        <v>0</v>
      </c>
      <c r="AG68" s="32">
        <v>0</v>
      </c>
      <c r="AH68" s="32">
        <v>0</v>
      </c>
      <c r="AI68" s="32">
        <v>0</v>
      </c>
      <c r="AJ68" s="32">
        <v>0</v>
      </c>
      <c r="AK68" s="32">
        <v>0</v>
      </c>
      <c r="AL68" s="32">
        <v>0</v>
      </c>
      <c r="AM68" s="32">
        <v>0</v>
      </c>
      <c r="AN68" s="32">
        <v>0</v>
      </c>
      <c r="AO68" s="32">
        <v>0</v>
      </c>
      <c r="AP68" s="32">
        <v>0</v>
      </c>
      <c r="AQ68" s="32">
        <v>0</v>
      </c>
      <c r="AR68" s="32">
        <v>0</v>
      </c>
      <c r="AS68" s="32">
        <v>0</v>
      </c>
      <c r="AT68" s="32">
        <v>0</v>
      </c>
      <c r="AU68" s="32">
        <v>0</v>
      </c>
      <c r="AV68" s="32">
        <v>0</v>
      </c>
      <c r="AW68" s="32">
        <v>0</v>
      </c>
      <c r="AX68" s="32">
        <v>0</v>
      </c>
      <c r="AY68" s="32">
        <v>0</v>
      </c>
      <c r="AZ68" s="32">
        <v>0</v>
      </c>
      <c r="BA68" s="32">
        <v>0</v>
      </c>
      <c r="BB68" s="32">
        <v>0</v>
      </c>
      <c r="BC68" s="32">
        <v>0</v>
      </c>
      <c r="BD68" s="32">
        <v>0</v>
      </c>
      <c r="BE68" s="32">
        <v>0</v>
      </c>
      <c r="BF68" s="32">
        <v>0</v>
      </c>
      <c r="BG68" s="32">
        <v>0</v>
      </c>
      <c r="BH68" s="32">
        <v>0</v>
      </c>
      <c r="BI68" s="32">
        <v>0</v>
      </c>
    </row>
    <row r="69" spans="1:62" ht="15.4" customHeight="1">
      <c r="A69" s="3" t="s">
        <v>345</v>
      </c>
      <c r="B69" s="32">
        <v>0</v>
      </c>
      <c r="C69" s="32">
        <v>0</v>
      </c>
      <c r="D69" s="32">
        <v>0</v>
      </c>
      <c r="E69" s="32">
        <v>0</v>
      </c>
      <c r="F69" s="32">
        <v>0</v>
      </c>
      <c r="G69" s="32">
        <v>0</v>
      </c>
      <c r="H69" s="32">
        <v>0</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c r="AF69" s="32">
        <v>0</v>
      </c>
      <c r="AG69" s="32">
        <v>0</v>
      </c>
      <c r="AH69" s="32">
        <v>0</v>
      </c>
      <c r="AI69" s="32">
        <v>0</v>
      </c>
      <c r="AJ69" s="32">
        <v>0</v>
      </c>
      <c r="AK69" s="32">
        <v>0</v>
      </c>
      <c r="AL69" s="32">
        <v>0</v>
      </c>
      <c r="AM69" s="32">
        <v>0</v>
      </c>
      <c r="AN69" s="32">
        <v>0</v>
      </c>
      <c r="AO69" s="32">
        <v>0</v>
      </c>
      <c r="AP69" s="32">
        <v>0</v>
      </c>
      <c r="AQ69" s="32">
        <v>0</v>
      </c>
      <c r="AR69" s="32">
        <v>0</v>
      </c>
      <c r="AS69" s="32">
        <v>0</v>
      </c>
      <c r="AT69" s="32">
        <v>0</v>
      </c>
      <c r="AU69" s="32">
        <v>0</v>
      </c>
      <c r="AV69" s="32">
        <v>0</v>
      </c>
      <c r="AW69" s="32">
        <v>0</v>
      </c>
      <c r="AX69" s="32">
        <v>0</v>
      </c>
      <c r="AY69" s="32">
        <v>0</v>
      </c>
      <c r="AZ69" s="32">
        <v>0</v>
      </c>
      <c r="BA69" s="32">
        <v>0</v>
      </c>
      <c r="BB69" s="32">
        <v>0</v>
      </c>
      <c r="BC69" s="32">
        <v>0</v>
      </c>
      <c r="BD69" s="32">
        <v>0</v>
      </c>
      <c r="BE69" s="32">
        <v>0</v>
      </c>
      <c r="BF69" s="32">
        <v>0</v>
      </c>
      <c r="BG69" s="32">
        <v>0</v>
      </c>
      <c r="BH69" s="32">
        <v>0</v>
      </c>
      <c r="BI69" s="32">
        <v>0</v>
      </c>
    </row>
    <row r="70" spans="1:62" ht="15.4" customHeight="1">
      <c r="A70" s="3" t="s">
        <v>346</v>
      </c>
      <c r="B70" s="32">
        <v>0</v>
      </c>
      <c r="C70" s="32">
        <v>0</v>
      </c>
      <c r="D70" s="32">
        <v>0</v>
      </c>
      <c r="E70" s="32">
        <v>0</v>
      </c>
      <c r="F70" s="32">
        <v>0</v>
      </c>
      <c r="G70" s="32">
        <v>0</v>
      </c>
      <c r="H70" s="32">
        <v>0</v>
      </c>
      <c r="I70" s="32">
        <v>0</v>
      </c>
      <c r="J70" s="32">
        <v>0</v>
      </c>
      <c r="K70" s="32">
        <v>0</v>
      </c>
      <c r="L70" s="32">
        <v>0</v>
      </c>
      <c r="M70" s="32">
        <v>0</v>
      </c>
      <c r="N70" s="32">
        <v>0</v>
      </c>
      <c r="O70" s="32">
        <v>0</v>
      </c>
      <c r="P70" s="32">
        <v>0</v>
      </c>
      <c r="Q70" s="32">
        <v>0</v>
      </c>
      <c r="R70" s="32">
        <v>0</v>
      </c>
      <c r="S70" s="32">
        <v>0</v>
      </c>
      <c r="T70" s="32">
        <v>0</v>
      </c>
      <c r="U70" s="32">
        <v>0</v>
      </c>
      <c r="V70" s="32">
        <v>0</v>
      </c>
      <c r="W70" s="32">
        <v>0</v>
      </c>
      <c r="X70" s="32">
        <v>0</v>
      </c>
      <c r="Y70" s="32">
        <v>0</v>
      </c>
      <c r="Z70" s="32">
        <v>0</v>
      </c>
      <c r="AA70" s="32">
        <v>0</v>
      </c>
      <c r="AB70" s="32">
        <v>0</v>
      </c>
      <c r="AC70" s="32">
        <v>0</v>
      </c>
      <c r="AD70" s="32">
        <v>0</v>
      </c>
      <c r="AE70" s="32">
        <v>0</v>
      </c>
      <c r="AF70" s="32">
        <v>0</v>
      </c>
      <c r="AG70" s="32">
        <v>0</v>
      </c>
      <c r="AH70" s="32">
        <v>0</v>
      </c>
      <c r="AI70" s="32">
        <v>0</v>
      </c>
      <c r="AJ70" s="32">
        <v>0</v>
      </c>
      <c r="AK70" s="32">
        <v>0</v>
      </c>
      <c r="AL70" s="32">
        <v>0</v>
      </c>
      <c r="AM70" s="32">
        <v>0</v>
      </c>
      <c r="AN70" s="32">
        <v>0</v>
      </c>
      <c r="AO70" s="32">
        <v>0</v>
      </c>
      <c r="AP70" s="32">
        <v>0</v>
      </c>
      <c r="AQ70" s="32">
        <v>0</v>
      </c>
      <c r="AR70" s="32">
        <v>0</v>
      </c>
      <c r="AS70" s="32">
        <v>0</v>
      </c>
      <c r="AT70" s="32">
        <v>0</v>
      </c>
      <c r="AU70" s="32">
        <v>0</v>
      </c>
      <c r="AV70" s="32">
        <v>0</v>
      </c>
      <c r="AW70" s="32">
        <v>0</v>
      </c>
      <c r="AX70" s="32">
        <v>0</v>
      </c>
      <c r="AY70" s="32">
        <v>0</v>
      </c>
      <c r="AZ70" s="32">
        <v>0</v>
      </c>
      <c r="BA70" s="32">
        <v>0</v>
      </c>
      <c r="BB70" s="32">
        <v>0</v>
      </c>
      <c r="BC70" s="32">
        <v>0</v>
      </c>
      <c r="BD70" s="32">
        <v>0</v>
      </c>
      <c r="BE70" s="32">
        <v>0</v>
      </c>
      <c r="BF70" s="32">
        <v>0</v>
      </c>
      <c r="BG70" s="32">
        <v>0</v>
      </c>
      <c r="BH70" s="32">
        <v>0</v>
      </c>
      <c r="BI70" s="32">
        <v>0</v>
      </c>
    </row>
    <row r="71" spans="1:62" ht="15.4" customHeight="1">
      <c r="A71" s="3" t="s">
        <v>347</v>
      </c>
      <c r="B71" s="32">
        <v>0</v>
      </c>
      <c r="C71" s="32">
        <v>0</v>
      </c>
      <c r="D71" s="32">
        <v>0</v>
      </c>
      <c r="E71" s="32">
        <v>0</v>
      </c>
      <c r="F71" s="32">
        <v>0</v>
      </c>
      <c r="G71" s="32">
        <v>0</v>
      </c>
      <c r="H71" s="32">
        <v>0</v>
      </c>
      <c r="I71" s="32">
        <v>0</v>
      </c>
      <c r="J71" s="32">
        <v>0</v>
      </c>
      <c r="K71" s="32">
        <v>0</v>
      </c>
      <c r="L71" s="32">
        <v>0</v>
      </c>
      <c r="M71" s="32">
        <v>0</v>
      </c>
      <c r="N71" s="32">
        <v>0</v>
      </c>
      <c r="O71" s="32">
        <v>0</v>
      </c>
      <c r="P71" s="32">
        <v>0</v>
      </c>
      <c r="Q71" s="32">
        <v>0</v>
      </c>
      <c r="R71" s="32">
        <v>0</v>
      </c>
      <c r="S71" s="32">
        <v>0</v>
      </c>
      <c r="T71" s="32">
        <v>0</v>
      </c>
      <c r="U71" s="32">
        <v>0</v>
      </c>
      <c r="V71" s="32">
        <v>0</v>
      </c>
      <c r="W71" s="32">
        <v>0</v>
      </c>
      <c r="X71" s="32">
        <v>0</v>
      </c>
      <c r="Y71" s="32">
        <v>0</v>
      </c>
      <c r="Z71" s="32">
        <v>0</v>
      </c>
      <c r="AA71" s="32">
        <v>0</v>
      </c>
      <c r="AB71" s="32">
        <v>0</v>
      </c>
      <c r="AC71" s="32">
        <v>0</v>
      </c>
      <c r="AD71" s="32">
        <v>0</v>
      </c>
      <c r="AE71" s="32">
        <v>0</v>
      </c>
      <c r="AF71" s="32">
        <v>0</v>
      </c>
      <c r="AG71" s="32">
        <v>0</v>
      </c>
      <c r="AH71" s="32">
        <v>0</v>
      </c>
      <c r="AI71" s="32">
        <v>0</v>
      </c>
      <c r="AJ71" s="32">
        <v>0</v>
      </c>
      <c r="AK71" s="32">
        <v>0</v>
      </c>
      <c r="AL71" s="32">
        <v>0</v>
      </c>
      <c r="AM71" s="32">
        <v>0</v>
      </c>
      <c r="AN71" s="32">
        <v>0</v>
      </c>
      <c r="AO71" s="32">
        <v>0</v>
      </c>
      <c r="AP71" s="32">
        <v>0</v>
      </c>
      <c r="AQ71" s="32">
        <v>0</v>
      </c>
      <c r="AR71" s="32">
        <v>0</v>
      </c>
      <c r="AS71" s="32">
        <v>0</v>
      </c>
      <c r="AT71" s="32">
        <v>0</v>
      </c>
      <c r="AU71" s="32">
        <v>0</v>
      </c>
      <c r="AV71" s="32">
        <v>0</v>
      </c>
      <c r="AW71" s="32">
        <v>0</v>
      </c>
      <c r="AX71" s="32">
        <v>0</v>
      </c>
      <c r="AY71" s="32">
        <v>0</v>
      </c>
      <c r="AZ71" s="32">
        <v>0</v>
      </c>
      <c r="BA71" s="32">
        <v>0</v>
      </c>
      <c r="BB71" s="32">
        <v>0</v>
      </c>
      <c r="BC71" s="32">
        <v>0</v>
      </c>
      <c r="BD71" s="32">
        <v>0</v>
      </c>
      <c r="BE71" s="32">
        <v>0</v>
      </c>
      <c r="BF71" s="32">
        <v>0</v>
      </c>
      <c r="BG71" s="32">
        <v>0</v>
      </c>
      <c r="BH71" s="32">
        <v>0</v>
      </c>
      <c r="BI71" s="32">
        <v>0</v>
      </c>
    </row>
    <row r="72" spans="1:62">
      <c r="A72" s="25" t="s">
        <v>224</v>
      </c>
      <c r="B72" s="25">
        <f t="shared" ref="B72:BI72" si="11">B9+B12+B15+B18-B22</f>
        <v>0</v>
      </c>
      <c r="C72" s="25">
        <f t="shared" si="11"/>
        <v>0</v>
      </c>
      <c r="D72" s="25">
        <f t="shared" si="11"/>
        <v>0</v>
      </c>
      <c r="E72" s="25">
        <f t="shared" si="11"/>
        <v>0</v>
      </c>
      <c r="F72" s="25">
        <f t="shared" si="11"/>
        <v>0</v>
      </c>
      <c r="G72" s="25">
        <f t="shared" si="11"/>
        <v>0</v>
      </c>
      <c r="H72" s="25">
        <f t="shared" si="11"/>
        <v>0</v>
      </c>
      <c r="I72" s="25">
        <f t="shared" si="11"/>
        <v>0</v>
      </c>
      <c r="J72" s="25">
        <f t="shared" si="11"/>
        <v>0</v>
      </c>
      <c r="K72" s="25">
        <f t="shared" si="11"/>
        <v>0</v>
      </c>
      <c r="L72" s="25">
        <f t="shared" si="11"/>
        <v>0</v>
      </c>
      <c r="M72" s="25">
        <f t="shared" si="11"/>
        <v>0</v>
      </c>
      <c r="N72" s="25">
        <f t="shared" si="11"/>
        <v>0</v>
      </c>
      <c r="O72" s="25">
        <f t="shared" si="11"/>
        <v>0</v>
      </c>
      <c r="P72" s="25">
        <f t="shared" si="11"/>
        <v>0</v>
      </c>
      <c r="Q72" s="25">
        <f t="shared" si="11"/>
        <v>0</v>
      </c>
      <c r="R72" s="25">
        <f t="shared" si="11"/>
        <v>0</v>
      </c>
      <c r="S72" s="25">
        <f t="shared" si="11"/>
        <v>0</v>
      </c>
      <c r="T72" s="25">
        <f t="shared" si="11"/>
        <v>0</v>
      </c>
      <c r="U72" s="25">
        <f t="shared" si="11"/>
        <v>0</v>
      </c>
      <c r="V72" s="25">
        <f t="shared" si="11"/>
        <v>0</v>
      </c>
      <c r="W72" s="25">
        <f t="shared" si="11"/>
        <v>0</v>
      </c>
      <c r="X72" s="25">
        <f t="shared" si="11"/>
        <v>0</v>
      </c>
      <c r="Y72" s="25">
        <f t="shared" si="11"/>
        <v>0</v>
      </c>
      <c r="Z72" s="25">
        <f t="shared" si="11"/>
        <v>0</v>
      </c>
      <c r="AA72" s="25">
        <f t="shared" si="11"/>
        <v>0</v>
      </c>
      <c r="AB72" s="25">
        <f t="shared" si="11"/>
        <v>0</v>
      </c>
      <c r="AC72" s="25">
        <f t="shared" si="11"/>
        <v>0</v>
      </c>
      <c r="AD72" s="25">
        <f t="shared" si="11"/>
        <v>0</v>
      </c>
      <c r="AE72" s="25">
        <f t="shared" si="11"/>
        <v>0</v>
      </c>
      <c r="AF72" s="25">
        <f t="shared" si="11"/>
        <v>0</v>
      </c>
      <c r="AG72" s="25">
        <f t="shared" si="11"/>
        <v>0</v>
      </c>
      <c r="AH72" s="25">
        <f t="shared" si="11"/>
        <v>0</v>
      </c>
      <c r="AI72" s="25">
        <f t="shared" si="11"/>
        <v>0</v>
      </c>
      <c r="AJ72" s="25">
        <f t="shared" si="11"/>
        <v>0</v>
      </c>
      <c r="AK72" s="25">
        <f t="shared" si="11"/>
        <v>0</v>
      </c>
      <c r="AL72" s="25">
        <f t="shared" si="11"/>
        <v>0</v>
      </c>
      <c r="AM72" s="25">
        <f t="shared" si="11"/>
        <v>0</v>
      </c>
      <c r="AN72" s="25">
        <f t="shared" si="11"/>
        <v>0</v>
      </c>
      <c r="AO72" s="25">
        <f t="shared" si="11"/>
        <v>0</v>
      </c>
      <c r="AP72" s="25">
        <f t="shared" si="11"/>
        <v>0</v>
      </c>
      <c r="AQ72" s="25">
        <f t="shared" si="11"/>
        <v>0</v>
      </c>
      <c r="AR72" s="25">
        <f t="shared" si="11"/>
        <v>0</v>
      </c>
      <c r="AS72" s="25">
        <f t="shared" si="11"/>
        <v>0</v>
      </c>
      <c r="AT72" s="25">
        <f t="shared" si="11"/>
        <v>0</v>
      </c>
      <c r="AU72" s="25">
        <f t="shared" si="11"/>
        <v>0</v>
      </c>
      <c r="AV72" s="25">
        <f t="shared" si="11"/>
        <v>0</v>
      </c>
      <c r="AW72" s="25">
        <f t="shared" si="11"/>
        <v>0</v>
      </c>
      <c r="AX72" s="25">
        <f t="shared" si="11"/>
        <v>0</v>
      </c>
      <c r="AY72" s="25">
        <f t="shared" si="11"/>
        <v>0</v>
      </c>
      <c r="AZ72" s="25">
        <f t="shared" si="11"/>
        <v>0</v>
      </c>
      <c r="BA72" s="25">
        <f t="shared" si="11"/>
        <v>0</v>
      </c>
      <c r="BB72" s="25">
        <f t="shared" si="11"/>
        <v>0</v>
      </c>
      <c r="BC72" s="25">
        <f t="shared" si="11"/>
        <v>0</v>
      </c>
      <c r="BD72" s="25">
        <f t="shared" si="11"/>
        <v>0</v>
      </c>
      <c r="BE72" s="25">
        <f t="shared" si="11"/>
        <v>0</v>
      </c>
      <c r="BF72" s="25">
        <f t="shared" si="11"/>
        <v>0</v>
      </c>
      <c r="BG72" s="25">
        <f t="shared" si="11"/>
        <v>0</v>
      </c>
      <c r="BH72" s="25">
        <f t="shared" si="11"/>
        <v>0</v>
      </c>
      <c r="BI72" s="25">
        <f t="shared" si="11"/>
        <v>0</v>
      </c>
      <c r="BJ72" s="25">
        <f>BJ9+BJ12+BJ15+BJ18-BJ22</f>
        <v>0</v>
      </c>
    </row>
  </sheetData>
  <sheetProtection algorithmName="SHA-512" hashValue="Hmc96oFua6e9EIVulfzvp+9w9b07s81eTIxobte0etqLMkwZTcNgYyCa48IA6GUdRQCkYxanaZCmUK+5WXw9Pg==" saltValue="VrPGnyqILv1Drk0aWesnrA==" spinCount="100000" sheet="1" objects="1" scenarios="1"/>
  <phoneticPr fontId="16" type="noConversion"/>
  <dataValidations count="4">
    <dataValidation type="whole" allowBlank="1" showInputMessage="1" showErrorMessage="1" error="Enter whole number" sqref="B17 B21 B14 B43:BI44 C21:BI21 C8:BI8 C17:BI17 B11 B8 C14:BI14 C11:BI11" xr:uid="{A25B7DC5-BC94-49A4-A44F-EE835687C434}">
      <formula1>0</formula1>
      <formula2>1000000</formula2>
    </dataValidation>
    <dataValidation type="decimal" operator="greaterThanOrEqual" allowBlank="1" showInputMessage="1" showErrorMessage="1" error="No text" sqref="B10:BI10 B13:BI13 B16:BI16 B19:BI19" xr:uid="{8B9E7252-675E-4157-A73B-2B7D03D72F1B}">
      <formula1>0</formula1>
    </dataValidation>
    <dataValidation type="whole" operator="greaterThanOrEqual" allowBlank="1" showInputMessage="1" showErrorMessage="1" error="Enter whole number" sqref="C7:BI7 B7 C9:BI9 B9 B12:BI12 B15:BI15 B18:BI18 B22:BI22 B25:BI27 B30:BI42 B45:BI50 B52:BI56 C58:BI71 B58:B70 B71" xr:uid="{D6F8DAD1-6AD0-4E26-BAA6-CB1B63302EC8}">
      <formula1>0</formula1>
    </dataValidation>
    <dataValidation type="textLength" operator="lessThan" allowBlank="1" showInputMessage="1" showErrorMessage="1" error="Enter whole number" sqref="B20:BI20" xr:uid="{21829A7A-07B9-4115-A894-CED8A6BB10A1}">
      <formula1>150</formula1>
    </dataValidation>
  </dataValidations>
  <pageMargins left="0.7" right="0.7" top="0.75" bottom="0.75" header="0.3" footer="0.3"/>
  <pageSetup orientation="portrait" r:id="rId1"/>
  <ignoredErrors>
    <ignoredError sqref="B23:BI24 B29:BI29 B51:BI51 B57:BI5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349B-5C2A-4017-A1BC-65770077746E}">
  <dimension ref="A1:B62"/>
  <sheetViews>
    <sheetView zoomScaleNormal="100" workbookViewId="0">
      <pane ySplit="2" topLeftCell="A3" activePane="bottomLeft" state="frozen"/>
      <selection pane="bottomLeft" activeCell="G60" sqref="G60"/>
    </sheetView>
  </sheetViews>
  <sheetFormatPr defaultColWidth="9" defaultRowHeight="15"/>
  <cols>
    <col min="1" max="1" width="45.7109375" style="2" customWidth="1"/>
    <col min="2" max="2" width="19" style="1" customWidth="1"/>
    <col min="3" max="16384" width="9" style="1"/>
  </cols>
  <sheetData>
    <row r="1" spans="1:2" ht="76.150000000000006" customHeight="1" thickBot="1">
      <c r="A1" s="157" t="s">
        <v>457</v>
      </c>
      <c r="B1" s="158"/>
    </row>
    <row r="2" spans="1:2">
      <c r="A2" s="70" t="s">
        <v>154</v>
      </c>
      <c r="B2" s="8" t="s">
        <v>288</v>
      </c>
    </row>
    <row r="3" spans="1:2" ht="30">
      <c r="A3" s="67" t="s">
        <v>458</v>
      </c>
      <c r="B3" s="66"/>
    </row>
    <row r="4" spans="1:2" ht="30">
      <c r="A4" s="4" t="s">
        <v>459</v>
      </c>
      <c r="B4" s="32">
        <v>2</v>
      </c>
    </row>
    <row r="5" spans="1:2" ht="30">
      <c r="A5" s="4" t="s">
        <v>460</v>
      </c>
      <c r="B5" s="32">
        <v>45</v>
      </c>
    </row>
    <row r="6" spans="1:2" ht="30">
      <c r="A6" s="4" t="s">
        <v>461</v>
      </c>
      <c r="B6" s="32">
        <v>35</v>
      </c>
    </row>
    <row r="7" spans="1:2" ht="30">
      <c r="A7" s="3" t="s">
        <v>462</v>
      </c>
      <c r="B7" s="32">
        <v>36</v>
      </c>
    </row>
    <row r="8" spans="1:2">
      <c r="A8" s="67" t="s">
        <v>463</v>
      </c>
      <c r="B8" s="56">
        <f>SUM(B4:B7)</f>
        <v>118</v>
      </c>
    </row>
    <row r="9" spans="1:2">
      <c r="A9" s="67" t="s">
        <v>464</v>
      </c>
      <c r="B9" s="69">
        <f>SUM(B4:B7)-B7</f>
        <v>82</v>
      </c>
    </row>
    <row r="10" spans="1:2" ht="30">
      <c r="A10" s="3" t="s">
        <v>465</v>
      </c>
      <c r="B10" s="66"/>
    </row>
    <row r="11" spans="1:2">
      <c r="A11" s="3" t="s">
        <v>466</v>
      </c>
      <c r="B11" s="32">
        <f>24691.95+1486.95</f>
        <v>26178.9</v>
      </c>
    </row>
    <row r="12" spans="1:2">
      <c r="A12" s="118" t="s">
        <v>467</v>
      </c>
      <c r="B12" s="32">
        <f>160388.35+9658.62</f>
        <v>170046.97</v>
      </c>
    </row>
    <row r="13" spans="1:2">
      <c r="A13" s="1" t="s">
        <v>468</v>
      </c>
      <c r="B13" s="36">
        <f>62927.74+3789.52</f>
        <v>66717.259999999995</v>
      </c>
    </row>
    <row r="14" spans="1:2">
      <c r="A14" s="66" t="s">
        <v>469</v>
      </c>
      <c r="B14" s="66">
        <f>SUM(B11:B13)</f>
        <v>262943.13</v>
      </c>
    </row>
    <row r="15" spans="1:2" ht="30">
      <c r="A15" s="67" t="s">
        <v>297</v>
      </c>
      <c r="B15" s="56">
        <f>SUM(B16:B18)</f>
        <v>118</v>
      </c>
    </row>
    <row r="16" spans="1:2" ht="30">
      <c r="A16" s="3" t="s">
        <v>298</v>
      </c>
      <c r="B16" s="32">
        <v>97</v>
      </c>
    </row>
    <row r="17" spans="1:2" ht="30">
      <c r="A17" s="3" t="s">
        <v>299</v>
      </c>
      <c r="B17" s="32">
        <v>19</v>
      </c>
    </row>
    <row r="18" spans="1:2" ht="30">
      <c r="A18" s="3" t="s">
        <v>300</v>
      </c>
      <c r="B18" s="32">
        <v>2</v>
      </c>
    </row>
    <row r="19" spans="1:2" ht="30">
      <c r="A19" s="119" t="s">
        <v>301</v>
      </c>
      <c r="B19" s="66"/>
    </row>
    <row r="20" spans="1:2" ht="45">
      <c r="A20" s="3" t="s">
        <v>302</v>
      </c>
      <c r="B20" s="56">
        <f>SUM(B21:B33)</f>
        <v>118</v>
      </c>
    </row>
    <row r="21" spans="1:2" ht="14.1" customHeight="1">
      <c r="A21" s="64" t="s">
        <v>303</v>
      </c>
      <c r="B21" s="32">
        <v>49</v>
      </c>
    </row>
    <row r="22" spans="1:2" ht="14.1" customHeight="1">
      <c r="A22" s="92" t="s">
        <v>304</v>
      </c>
      <c r="B22" s="32">
        <v>0</v>
      </c>
    </row>
    <row r="23" spans="1:2" ht="14.1" customHeight="1">
      <c r="A23" s="64" t="s">
        <v>305</v>
      </c>
      <c r="B23" s="32">
        <v>29</v>
      </c>
    </row>
    <row r="24" spans="1:2" ht="14.1" customHeight="1">
      <c r="A24" s="64" t="s">
        <v>306</v>
      </c>
      <c r="B24" s="32">
        <v>10</v>
      </c>
    </row>
    <row r="25" spans="1:2" ht="14.1" customHeight="1">
      <c r="A25" s="64" t="s">
        <v>307</v>
      </c>
      <c r="B25" s="32">
        <v>0</v>
      </c>
    </row>
    <row r="26" spans="1:2" ht="14.1" customHeight="1">
      <c r="A26" s="92" t="s">
        <v>308</v>
      </c>
      <c r="B26" s="32">
        <v>0</v>
      </c>
    </row>
    <row r="27" spans="1:2" ht="14.1" customHeight="1">
      <c r="A27" s="92" t="s">
        <v>309</v>
      </c>
      <c r="B27" s="32">
        <v>0</v>
      </c>
    </row>
    <row r="28" spans="1:2" ht="14.1" customHeight="1">
      <c r="A28" s="92" t="s">
        <v>310</v>
      </c>
      <c r="B28" s="32">
        <v>0</v>
      </c>
    </row>
    <row r="29" spans="1:2">
      <c r="A29" s="92" t="s">
        <v>311</v>
      </c>
      <c r="B29" s="32">
        <v>0</v>
      </c>
    </row>
    <row r="30" spans="1:2">
      <c r="A30" s="92" t="s">
        <v>312</v>
      </c>
      <c r="B30" s="32">
        <v>0</v>
      </c>
    </row>
    <row r="31" spans="1:2">
      <c r="A31" s="92" t="s">
        <v>313</v>
      </c>
      <c r="B31" s="32">
        <v>0</v>
      </c>
    </row>
    <row r="32" spans="1:2">
      <c r="A32" s="92" t="s">
        <v>314</v>
      </c>
      <c r="B32" s="32">
        <v>0</v>
      </c>
    </row>
    <row r="33" spans="1:2" ht="30">
      <c r="A33" s="4" t="s">
        <v>315</v>
      </c>
      <c r="B33" s="32">
        <v>30</v>
      </c>
    </row>
    <row r="34" spans="1:2" ht="30">
      <c r="A34" s="119" t="s">
        <v>316</v>
      </c>
      <c r="B34" s="66"/>
    </row>
    <row r="35" spans="1:2" ht="45">
      <c r="A35" s="3" t="s">
        <v>317</v>
      </c>
      <c r="B35" s="69">
        <f>SUM(B36:B41)</f>
        <v>98</v>
      </c>
    </row>
    <row r="36" spans="1:2" ht="30">
      <c r="A36" s="92" t="s">
        <v>318</v>
      </c>
      <c r="B36" s="32">
        <v>72</v>
      </c>
    </row>
    <row r="37" spans="1:2" ht="30">
      <c r="A37" s="92" t="s">
        <v>319</v>
      </c>
      <c r="B37" s="32">
        <v>18</v>
      </c>
    </row>
    <row r="38" spans="1:2">
      <c r="A38" s="92" t="s">
        <v>320</v>
      </c>
      <c r="B38" s="32">
        <v>0</v>
      </c>
    </row>
    <row r="39" spans="1:2">
      <c r="A39" s="92" t="s">
        <v>321</v>
      </c>
      <c r="B39" s="32">
        <v>8</v>
      </c>
    </row>
    <row r="40" spans="1:2" ht="30">
      <c r="A40" s="92" t="s">
        <v>322</v>
      </c>
      <c r="B40" s="32">
        <v>0</v>
      </c>
    </row>
    <row r="41" spans="1:2" ht="18" customHeight="1">
      <c r="A41" s="92" t="s">
        <v>323</v>
      </c>
      <c r="B41" s="32">
        <v>0</v>
      </c>
    </row>
    <row r="42" spans="1:2">
      <c r="A42" s="67" t="s">
        <v>327</v>
      </c>
      <c r="B42" s="56">
        <f>SUM(B43:B46)</f>
        <v>118</v>
      </c>
    </row>
    <row r="43" spans="1:2" ht="30">
      <c r="A43" s="3" t="s">
        <v>470</v>
      </c>
      <c r="B43" s="32">
        <v>33</v>
      </c>
    </row>
    <row r="44" spans="1:2" ht="45">
      <c r="A44" s="3" t="s">
        <v>471</v>
      </c>
      <c r="B44" s="32">
        <v>12</v>
      </c>
    </row>
    <row r="45" spans="1:2" ht="45">
      <c r="A45" s="4" t="s">
        <v>472</v>
      </c>
      <c r="B45" s="32">
        <v>67</v>
      </c>
    </row>
    <row r="46" spans="1:2" ht="30" customHeight="1">
      <c r="A46" s="4" t="s">
        <v>473</v>
      </c>
      <c r="B46" s="32">
        <v>6</v>
      </c>
    </row>
    <row r="47" spans="1:2" ht="30">
      <c r="A47" s="67" t="s">
        <v>333</v>
      </c>
      <c r="B47" s="56">
        <f>SUM(B48:B62)</f>
        <v>118</v>
      </c>
    </row>
    <row r="48" spans="1:2" ht="30">
      <c r="A48" s="3" t="s">
        <v>436</v>
      </c>
      <c r="B48" s="32">
        <v>0</v>
      </c>
    </row>
    <row r="49" spans="1:2" ht="30">
      <c r="A49" s="3" t="s">
        <v>335</v>
      </c>
      <c r="B49" s="32">
        <v>2</v>
      </c>
    </row>
    <row r="50" spans="1:2" ht="29.1" customHeight="1">
      <c r="A50" s="3" t="s">
        <v>336</v>
      </c>
      <c r="B50" s="32">
        <v>5</v>
      </c>
    </row>
    <row r="51" spans="1:2" ht="30">
      <c r="A51" s="3" t="s">
        <v>337</v>
      </c>
      <c r="B51" s="32">
        <v>0</v>
      </c>
    </row>
    <row r="52" spans="1:2" ht="45">
      <c r="A52" s="3" t="s">
        <v>474</v>
      </c>
      <c r="B52" s="32">
        <v>49</v>
      </c>
    </row>
    <row r="53" spans="1:2" ht="30">
      <c r="A53" s="3" t="s">
        <v>339</v>
      </c>
      <c r="B53" s="32">
        <v>0</v>
      </c>
    </row>
    <row r="54" spans="1:2" ht="30" customHeight="1">
      <c r="A54" s="3" t="s">
        <v>437</v>
      </c>
      <c r="B54" s="32">
        <v>0</v>
      </c>
    </row>
    <row r="55" spans="1:2" ht="45">
      <c r="A55" s="3" t="s">
        <v>341</v>
      </c>
      <c r="B55" s="32">
        <v>0</v>
      </c>
    </row>
    <row r="56" spans="1:2" ht="30">
      <c r="A56" s="3" t="s">
        <v>342</v>
      </c>
      <c r="B56" s="32">
        <v>0</v>
      </c>
    </row>
    <row r="57" spans="1:2" ht="29.85" customHeight="1">
      <c r="A57" s="3" t="s">
        <v>343</v>
      </c>
      <c r="B57" s="32">
        <v>0</v>
      </c>
    </row>
    <row r="58" spans="1:2" ht="59.65" customHeight="1">
      <c r="A58" s="3" t="s">
        <v>344</v>
      </c>
      <c r="B58" s="32">
        <v>0</v>
      </c>
    </row>
    <row r="59" spans="1:2" ht="30">
      <c r="A59" s="3" t="s">
        <v>345</v>
      </c>
      <c r="B59" s="32">
        <v>0</v>
      </c>
    </row>
    <row r="60" spans="1:2" ht="30">
      <c r="A60" s="3" t="s">
        <v>346</v>
      </c>
      <c r="B60" s="32">
        <v>0</v>
      </c>
    </row>
    <row r="61" spans="1:2" ht="16.149999999999999" customHeight="1">
      <c r="A61" s="4" t="s">
        <v>347</v>
      </c>
      <c r="B61" s="32">
        <v>1</v>
      </c>
    </row>
    <row r="62" spans="1:2" ht="48" customHeight="1">
      <c r="A62" s="4" t="s">
        <v>475</v>
      </c>
      <c r="B62" s="34">
        <v>61</v>
      </c>
    </row>
  </sheetData>
  <sheetProtection algorithmName="SHA-512" hashValue="Y8T2xYXVWe2x+bUvzbwnYga0K+sLiusmxBLAXq7LasCyKjwDM54WWkA71C8qbQuCWARQy0ch+ftMpDFPNdmVew==" saltValue="8JAnJGUCzelBVeeOE2eoPg==" spinCount="100000" sheet="1" objects="1" scenarios="1"/>
  <mergeCells count="1">
    <mergeCell ref="A1:B1"/>
  </mergeCells>
  <dataValidations count="2">
    <dataValidation type="whole" operator="greaterThanOrEqual" allowBlank="1" showInputMessage="1" showErrorMessage="1" error="Enter whole number" sqref="B36:B41 B4:B7 B16:B18 B21:B33 B48:B62 B43:B46" xr:uid="{416725B6-F203-4DE7-BBDF-EFE0E09489DD}">
      <formula1>0</formula1>
    </dataValidation>
    <dataValidation type="decimal" operator="greaterThanOrEqual" allowBlank="1" showInputMessage="1" showErrorMessage="1" error="No text" sqref="B12:B13 B11" xr:uid="{842CA689-0431-47C4-A4C3-F555AAA05280}">
      <formula1>0</formula1>
    </dataValidation>
  </dataValidations>
  <pageMargins left="0.7" right="0.7" top="0.75" bottom="0.75" header="0.3" footer="0.3"/>
  <pageSetup orientation="portrait" r:id="rId1"/>
  <ignoredErrors>
    <ignoredError sqref="B8:B9 B14:B15 B20 B35 B42 B47"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CB9B-F2CA-4ABE-A2AA-7D4345AF74E4}">
  <dimension ref="A1:B34"/>
  <sheetViews>
    <sheetView zoomScaleNormal="100" workbookViewId="0">
      <pane ySplit="1" topLeftCell="A23" activePane="bottomLeft" state="frozen"/>
      <selection pane="bottomLeft" activeCell="E33" sqref="E33"/>
    </sheetView>
  </sheetViews>
  <sheetFormatPr defaultColWidth="9" defaultRowHeight="15"/>
  <cols>
    <col min="1" max="1" width="46.140625" style="2" customWidth="1"/>
    <col min="2" max="2" width="32.7109375" style="1" customWidth="1"/>
    <col min="3" max="16384" width="9" style="1"/>
  </cols>
  <sheetData>
    <row r="1" spans="1:2" ht="59.65" customHeight="1" thickBot="1">
      <c r="A1" s="139" t="s">
        <v>476</v>
      </c>
      <c r="B1" s="159"/>
    </row>
    <row r="2" spans="1:2">
      <c r="A2" s="70" t="s">
        <v>154</v>
      </c>
      <c r="B2" s="66" t="s">
        <v>288</v>
      </c>
    </row>
    <row r="3" spans="1:2">
      <c r="A3" s="67" t="s">
        <v>477</v>
      </c>
      <c r="B3" s="66"/>
    </row>
    <row r="4" spans="1:2" ht="30">
      <c r="A4" s="3" t="s">
        <v>478</v>
      </c>
      <c r="B4" s="32">
        <v>28</v>
      </c>
    </row>
    <row r="5" spans="1:2" ht="30">
      <c r="A5" s="67" t="s">
        <v>479</v>
      </c>
      <c r="B5" s="66"/>
    </row>
    <row r="6" spans="1:2">
      <c r="A6" s="3" t="s">
        <v>480</v>
      </c>
      <c r="B6" s="32">
        <v>28587.46</v>
      </c>
    </row>
    <row r="7" spans="1:2" ht="30">
      <c r="A7" s="67" t="s">
        <v>301</v>
      </c>
      <c r="B7" s="66"/>
    </row>
    <row r="8" spans="1:2" ht="28.9" customHeight="1">
      <c r="A8" s="3" t="s">
        <v>302</v>
      </c>
      <c r="B8" s="56">
        <f>SUM(B9:B21)</f>
        <v>28</v>
      </c>
    </row>
    <row r="9" spans="1:2">
      <c r="A9" s="64" t="s">
        <v>303</v>
      </c>
      <c r="B9" s="32">
        <v>10</v>
      </c>
    </row>
    <row r="10" spans="1:2">
      <c r="A10" s="92" t="s">
        <v>304</v>
      </c>
      <c r="B10" s="32">
        <v>0</v>
      </c>
    </row>
    <row r="11" spans="1:2">
      <c r="A11" s="64" t="s">
        <v>305</v>
      </c>
      <c r="B11" s="32">
        <v>7</v>
      </c>
    </row>
    <row r="12" spans="1:2">
      <c r="A12" s="64" t="s">
        <v>306</v>
      </c>
      <c r="B12" s="32">
        <v>3</v>
      </c>
    </row>
    <row r="13" spans="1:2" ht="30">
      <c r="A13" s="64" t="s">
        <v>307</v>
      </c>
      <c r="B13" s="32">
        <v>0</v>
      </c>
    </row>
    <row r="14" spans="1:2">
      <c r="A14" s="92" t="s">
        <v>308</v>
      </c>
      <c r="B14" s="32">
        <v>0</v>
      </c>
    </row>
    <row r="15" spans="1:2" ht="30">
      <c r="A15" s="92" t="s">
        <v>309</v>
      </c>
      <c r="B15" s="32">
        <v>0</v>
      </c>
    </row>
    <row r="16" spans="1:2" ht="45">
      <c r="A16" s="92" t="s">
        <v>310</v>
      </c>
      <c r="B16" s="32">
        <v>0</v>
      </c>
    </row>
    <row r="17" spans="1:2">
      <c r="A17" s="92" t="s">
        <v>311</v>
      </c>
      <c r="B17" s="32">
        <v>0</v>
      </c>
    </row>
    <row r="18" spans="1:2">
      <c r="A18" s="92" t="s">
        <v>312</v>
      </c>
      <c r="B18" s="32">
        <v>0</v>
      </c>
    </row>
    <row r="19" spans="1:2">
      <c r="A19" s="92" t="s">
        <v>313</v>
      </c>
      <c r="B19" s="32">
        <v>0</v>
      </c>
    </row>
    <row r="20" spans="1:2">
      <c r="A20" s="92" t="s">
        <v>314</v>
      </c>
      <c r="B20" s="32">
        <v>0</v>
      </c>
    </row>
    <row r="21" spans="1:2" ht="30">
      <c r="A21" s="4" t="s">
        <v>315</v>
      </c>
      <c r="B21" s="32">
        <v>8</v>
      </c>
    </row>
    <row r="22" spans="1:2" ht="30">
      <c r="A22" s="67" t="s">
        <v>316</v>
      </c>
      <c r="B22" s="66"/>
    </row>
    <row r="23" spans="1:2" ht="45">
      <c r="A23" s="3" t="s">
        <v>317</v>
      </c>
      <c r="B23" s="69">
        <f>SUM(B24:B29)</f>
        <v>27</v>
      </c>
    </row>
    <row r="24" spans="1:2" ht="30">
      <c r="A24" s="92" t="s">
        <v>318</v>
      </c>
      <c r="B24" s="32">
        <v>20</v>
      </c>
    </row>
    <row r="25" spans="1:2" ht="30">
      <c r="A25" s="92" t="s">
        <v>319</v>
      </c>
      <c r="B25" s="32">
        <v>4</v>
      </c>
    </row>
    <row r="26" spans="1:2">
      <c r="A26" s="92" t="s">
        <v>320</v>
      </c>
      <c r="B26" s="32">
        <v>0</v>
      </c>
    </row>
    <row r="27" spans="1:2">
      <c r="A27" s="92" t="s">
        <v>321</v>
      </c>
      <c r="B27" s="32">
        <v>3</v>
      </c>
    </row>
    <row r="28" spans="1:2" ht="30">
      <c r="A28" s="92" t="s">
        <v>322</v>
      </c>
      <c r="B28" s="32">
        <v>0</v>
      </c>
    </row>
    <row r="29" spans="1:2" ht="15.75" customHeight="1">
      <c r="A29" s="92" t="s">
        <v>323</v>
      </c>
      <c r="B29" s="32">
        <v>0</v>
      </c>
    </row>
    <row r="30" spans="1:2" ht="30">
      <c r="A30" s="67" t="s">
        <v>333</v>
      </c>
      <c r="B30" s="56">
        <f>SUM(B32:B34)</f>
        <v>28</v>
      </c>
    </row>
    <row r="31" spans="1:2" ht="45">
      <c r="A31" s="79" t="s">
        <v>481</v>
      </c>
      <c r="B31" s="56"/>
    </row>
    <row r="32" spans="1:2" ht="30">
      <c r="A32" s="3" t="s">
        <v>335</v>
      </c>
      <c r="B32" s="32">
        <v>11</v>
      </c>
    </row>
    <row r="33" spans="1:2" ht="30">
      <c r="A33" s="3" t="s">
        <v>336</v>
      </c>
      <c r="B33" s="32">
        <v>8</v>
      </c>
    </row>
    <row r="34" spans="1:2">
      <c r="A34" s="3" t="s">
        <v>338</v>
      </c>
      <c r="B34" s="32">
        <v>9</v>
      </c>
    </row>
  </sheetData>
  <sheetProtection algorithmName="SHA-512" hashValue="ICPaFO6n+TFr1mrv4sddX0glGgco+irEepuCr/bwwoqhE+6TjIyL6c6gaGPlEpdiol9ajitGiwpba9GaVvp85A==" saltValue="3dgTSjNR1wBCUaw8D8929A==" spinCount="100000" sheet="1" objects="1" scenarios="1"/>
  <mergeCells count="1">
    <mergeCell ref="A1:B1"/>
  </mergeCells>
  <dataValidations count="2">
    <dataValidation type="whole" operator="greaterThanOrEqual" allowBlank="1" showInputMessage="1" showErrorMessage="1" error="Enter whole number" sqref="B32:B34 B4 B9:B21 B24:B29" xr:uid="{7E99E76D-CDA6-4D41-8099-22638B8C1F8C}">
      <formula1>0</formula1>
    </dataValidation>
    <dataValidation type="decimal" operator="greaterThanOrEqual" allowBlank="1" showInputMessage="1" showErrorMessage="1" error="No text" sqref="B6" xr:uid="{04A1F5D9-6235-45DF-A206-4850F608799C}">
      <formula1>0</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DC77-4FA7-4D80-B321-54771E17515B}">
  <dimension ref="A1:B6"/>
  <sheetViews>
    <sheetView zoomScaleNormal="100" workbookViewId="0">
      <pane ySplit="2" topLeftCell="A3" activePane="bottomLeft" state="frozen"/>
      <selection pane="bottomLeft" activeCell="M30" sqref="M30"/>
    </sheetView>
  </sheetViews>
  <sheetFormatPr defaultRowHeight="15"/>
  <cols>
    <col min="1" max="1" width="39.28515625" customWidth="1"/>
    <col min="2" max="2" width="32.28515625" customWidth="1"/>
  </cols>
  <sheetData>
    <row r="1" spans="1:2" ht="56.65" customHeight="1" thickBot="1">
      <c r="A1" s="160" t="s">
        <v>482</v>
      </c>
      <c r="B1" s="161"/>
    </row>
    <row r="2" spans="1:2">
      <c r="A2" s="21" t="s">
        <v>154</v>
      </c>
      <c r="B2" s="8" t="s">
        <v>288</v>
      </c>
    </row>
    <row r="3" spans="1:2">
      <c r="A3" s="67" t="s">
        <v>477</v>
      </c>
      <c r="B3" s="69" t="s">
        <v>483</v>
      </c>
    </row>
    <row r="4" spans="1:2" ht="30">
      <c r="A4" s="3" t="s">
        <v>484</v>
      </c>
      <c r="B4" s="32">
        <v>84</v>
      </c>
    </row>
    <row r="5" spans="1:2" ht="30">
      <c r="A5" s="67" t="s">
        <v>485</v>
      </c>
      <c r="B5" s="66"/>
    </row>
    <row r="6" spans="1:2" ht="28.5" customHeight="1">
      <c r="A6" s="3" t="s">
        <v>486</v>
      </c>
      <c r="B6" s="32">
        <v>1971.45</v>
      </c>
    </row>
  </sheetData>
  <sheetProtection algorithmName="SHA-512" hashValue="WMxuSklL9sERFmLD1ARWbVrTv76OWz8RBnxIO4NN23IpNwhTFNxcj8sTEGpp6NLY41BvubKcvfL+7TN1/qjd5A==" saltValue="KlSRtyetm0NVbbuPq0HYqg==" spinCount="100000" sheet="1" objects="1" scenarios="1"/>
  <mergeCells count="1">
    <mergeCell ref="A1:B1"/>
  </mergeCells>
  <dataValidations count="2">
    <dataValidation type="decimal" operator="greaterThanOrEqual" allowBlank="1" showInputMessage="1" showErrorMessage="1" error="No text" sqref="B6" xr:uid="{8784AFBC-B4E4-40C3-8852-285930BFE9E6}">
      <formula1>0</formula1>
    </dataValidation>
    <dataValidation type="whole" operator="greaterThanOrEqual" allowBlank="1" showInputMessage="1" showErrorMessage="1" error="Enter whole number" sqref="B4" xr:uid="{8F72ED3E-31A1-46C0-870C-29094E9F949A}">
      <formula1>0</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12A2C-E548-4B22-9162-4091B7279F85}">
  <dimension ref="A1:C22"/>
  <sheetViews>
    <sheetView zoomScale="120" zoomScaleNormal="120" workbookViewId="0">
      <pane ySplit="2" topLeftCell="A3" activePane="bottomLeft" state="frozen"/>
      <selection pane="bottomLeft" activeCell="F4" sqref="F4"/>
    </sheetView>
  </sheetViews>
  <sheetFormatPr defaultColWidth="9.28515625" defaultRowHeight="15"/>
  <cols>
    <col min="1" max="1" width="43.28515625" style="2" customWidth="1"/>
    <col min="2" max="3" width="20.7109375" style="1" customWidth="1"/>
    <col min="4" max="16384" width="9.28515625" style="1"/>
  </cols>
  <sheetData>
    <row r="1" spans="1:3" ht="52.9" customHeight="1" thickBot="1">
      <c r="A1" s="162" t="s">
        <v>487</v>
      </c>
      <c r="B1" s="163"/>
      <c r="C1" s="164"/>
    </row>
    <row r="2" spans="1:3">
      <c r="A2" s="21" t="s">
        <v>488</v>
      </c>
      <c r="B2" s="165" t="s">
        <v>288</v>
      </c>
      <c r="C2" s="166"/>
    </row>
    <row r="3" spans="1:3" ht="30">
      <c r="A3" s="65" t="s">
        <v>489</v>
      </c>
      <c r="B3" s="65" t="s">
        <v>490</v>
      </c>
      <c r="C3" s="65" t="s">
        <v>491</v>
      </c>
    </row>
    <row r="4" spans="1:3" ht="45">
      <c r="A4" s="4" t="s">
        <v>492</v>
      </c>
      <c r="B4" s="65"/>
      <c r="C4" s="65"/>
    </row>
    <row r="5" spans="1:3">
      <c r="A5" s="92" t="s">
        <v>493</v>
      </c>
      <c r="B5" s="32">
        <v>0</v>
      </c>
      <c r="C5" s="32">
        <v>0</v>
      </c>
    </row>
    <row r="6" spans="1:3">
      <c r="A6" s="92" t="s">
        <v>494</v>
      </c>
      <c r="B6" s="32">
        <v>0</v>
      </c>
      <c r="C6" s="32">
        <v>0</v>
      </c>
    </row>
    <row r="7" spans="1:3">
      <c r="A7" s="92" t="s">
        <v>495</v>
      </c>
      <c r="B7" s="32">
        <v>0</v>
      </c>
      <c r="C7" s="32">
        <v>0</v>
      </c>
    </row>
    <row r="8" spans="1:3">
      <c r="A8" s="92" t="s">
        <v>496</v>
      </c>
      <c r="B8" s="32">
        <v>277</v>
      </c>
      <c r="C8" s="32">
        <v>128682</v>
      </c>
    </row>
    <row r="9" spans="1:3">
      <c r="A9" s="92" t="s">
        <v>497</v>
      </c>
      <c r="B9" s="32">
        <v>0</v>
      </c>
      <c r="C9" s="32">
        <v>0</v>
      </c>
    </row>
    <row r="10" spans="1:3">
      <c r="A10" s="92" t="s">
        <v>498</v>
      </c>
      <c r="B10" s="32">
        <v>0</v>
      </c>
      <c r="C10" s="32">
        <v>0</v>
      </c>
    </row>
    <row r="11" spans="1:3">
      <c r="A11" s="92" t="s">
        <v>499</v>
      </c>
      <c r="B11" s="32">
        <v>0</v>
      </c>
      <c r="C11" s="32">
        <v>0</v>
      </c>
    </row>
    <row r="12" spans="1:3">
      <c r="A12" s="92" t="s">
        <v>500</v>
      </c>
      <c r="B12" s="32">
        <v>0</v>
      </c>
      <c r="C12" s="32">
        <v>0</v>
      </c>
    </row>
    <row r="13" spans="1:3">
      <c r="A13" s="92" t="s">
        <v>501</v>
      </c>
      <c r="B13" s="32">
        <v>0</v>
      </c>
      <c r="C13" s="32">
        <v>0</v>
      </c>
    </row>
    <row r="14" spans="1:3">
      <c r="A14" s="92" t="s">
        <v>502</v>
      </c>
      <c r="B14" s="32">
        <v>83</v>
      </c>
      <c r="C14" s="32">
        <v>28009</v>
      </c>
    </row>
    <row r="15" spans="1:3">
      <c r="A15" s="92" t="s">
        <v>503</v>
      </c>
      <c r="B15" s="32">
        <v>72</v>
      </c>
      <c r="C15" s="32">
        <v>18600</v>
      </c>
    </row>
    <row r="16" spans="1:3">
      <c r="A16" s="92" t="s">
        <v>504</v>
      </c>
      <c r="B16" s="32">
        <v>0</v>
      </c>
      <c r="C16" s="32">
        <v>0</v>
      </c>
    </row>
    <row r="17" spans="1:3">
      <c r="A17" s="92" t="s">
        <v>505</v>
      </c>
      <c r="B17" s="32">
        <v>0</v>
      </c>
      <c r="C17" s="32">
        <v>0</v>
      </c>
    </row>
    <row r="18" spans="1:3" ht="30">
      <c r="A18" s="3" t="s">
        <v>506</v>
      </c>
      <c r="B18" s="32">
        <v>0</v>
      </c>
      <c r="C18" s="32">
        <v>0</v>
      </c>
    </row>
    <row r="19" spans="1:3" ht="30">
      <c r="A19" s="3" t="s">
        <v>507</v>
      </c>
      <c r="B19" s="31"/>
      <c r="C19" s="55"/>
    </row>
    <row r="20" spans="1:3">
      <c r="A20" s="70" t="s">
        <v>508</v>
      </c>
      <c r="B20" s="71">
        <f>(SUM(B5:B18))-B21</f>
        <v>370</v>
      </c>
      <c r="C20" s="71">
        <f>(SUM(C5:C18))</f>
        <v>175291</v>
      </c>
    </row>
    <row r="21" spans="1:3" ht="30">
      <c r="A21" s="3" t="s">
        <v>509</v>
      </c>
      <c r="B21" s="32">
        <v>62</v>
      </c>
      <c r="C21" s="55"/>
    </row>
    <row r="22" spans="1:3">
      <c r="A22" s="25" t="s">
        <v>510</v>
      </c>
      <c r="B22" s="25">
        <f>SUM(B5:B18)</f>
        <v>432</v>
      </c>
    </row>
  </sheetData>
  <sheetProtection algorithmName="SHA-512" hashValue="SWseMnLGM5QXyvzMCcfDvikoUIccFApFWsOXisZQonga0BcnWgAXGFGChAl7RH1abvHfLuMdzKHqCI7RM8VAuQ==" saltValue="esm8yjqJxeeMxJ0jsg8MlA==" spinCount="100000" sheet="1" objects="1" scenarios="1"/>
  <mergeCells count="2">
    <mergeCell ref="A1:C1"/>
    <mergeCell ref="B2:C2"/>
  </mergeCells>
  <dataValidations count="4">
    <dataValidation type="whole" operator="greaterThanOrEqual" allowBlank="1" showInputMessage="1" showErrorMessage="1" error="Enter whole number" sqref="B21" xr:uid="{DE62A29E-85C0-4641-9DDA-88E07EEC25D1}">
      <formula1>0</formula1>
    </dataValidation>
    <dataValidation type="decimal" operator="greaterThanOrEqual" allowBlank="1" showInputMessage="1" showErrorMessage="1" error="No text" sqref="C6:C18 C5" xr:uid="{05B7CDE3-789B-43C4-B718-48E94078695F}">
      <formula1>0</formula1>
    </dataValidation>
    <dataValidation type="whole" operator="greaterThanOrEqual" allowBlank="1" showInputMessage="1" showErrorMessage="1" error="Enter Whole Number" sqref="B6:B18 B5" xr:uid="{6476D450-BC30-4C62-A0E3-7882E7959EF7}">
      <formula1>0</formula1>
    </dataValidation>
    <dataValidation type="textLength" operator="lessThanOrEqual" allowBlank="1" showInputMessage="1" showErrorMessage="1" sqref="B19" xr:uid="{8A5E5F61-4E5F-4289-A5AA-066CA8F27114}">
      <formula1>150</formula1>
    </dataValidation>
  </dataValidations>
  <pageMargins left="0.7" right="0.7" top="0.75" bottom="0.75" header="0.3" footer="0.3"/>
  <pageSetup orientation="portrait" r:id="rId1"/>
  <ignoredErrors>
    <ignoredError sqref="B20:C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940C3-6CE6-47E7-BE85-5D4456D58EDD}">
  <dimension ref="A1:B8"/>
  <sheetViews>
    <sheetView zoomScaleNormal="100" workbookViewId="0">
      <selection activeCell="B3" sqref="B3"/>
    </sheetView>
  </sheetViews>
  <sheetFormatPr defaultRowHeight="15"/>
  <cols>
    <col min="1" max="1" width="41" customWidth="1"/>
    <col min="2" max="2" width="25.5703125" customWidth="1"/>
  </cols>
  <sheetData>
    <row r="1" spans="1:2" ht="38.65" customHeight="1" thickBot="1">
      <c r="A1" s="157" t="s">
        <v>511</v>
      </c>
      <c r="B1" s="158"/>
    </row>
    <row r="2" spans="1:2" ht="31.15" customHeight="1">
      <c r="A2" s="21" t="s">
        <v>512</v>
      </c>
      <c r="B2" s="30" t="s">
        <v>288</v>
      </c>
    </row>
    <row r="3" spans="1:2" ht="30">
      <c r="A3" s="3" t="s">
        <v>513</v>
      </c>
      <c r="B3" s="37">
        <v>0</v>
      </c>
    </row>
    <row r="4" spans="1:2" ht="30">
      <c r="A4" s="3" t="s">
        <v>514</v>
      </c>
      <c r="B4" s="37">
        <v>0</v>
      </c>
    </row>
    <row r="5" spans="1:2" ht="45">
      <c r="A5" s="4" t="s">
        <v>515</v>
      </c>
      <c r="B5" s="31"/>
    </row>
    <row r="8" spans="1:2">
      <c r="A8" s="19"/>
    </row>
  </sheetData>
  <sheetProtection algorithmName="SHA-512" hashValue="UNGOvH26nLpiPBFDkOADTzzPbbWECLjWDCy/6pVywI+H/Y+aUFaVKcy40arVv78CkczTPIMTFahTO0vQRZ672g==" saltValue="ZbiXQmtzHo3Sp6O7xKPgzA==" spinCount="100000" sheet="1" objects="1" scenarios="1"/>
  <mergeCells count="1">
    <mergeCell ref="A1:B1"/>
  </mergeCells>
  <dataValidations count="3">
    <dataValidation type="whole" operator="greaterThanOrEqual" allowBlank="1" showInputMessage="1" showErrorMessage="1" error="Enter whole number" sqref="B3" xr:uid="{A31F15AE-D555-42DB-BDAD-1C7C0FF14319}">
      <formula1>0</formula1>
    </dataValidation>
    <dataValidation type="decimal" operator="greaterThanOrEqual" allowBlank="1" showInputMessage="1" showErrorMessage="1" error="No text" sqref="B4" xr:uid="{7FEA1B10-6063-439D-B941-9FD0C8CFC0CF}">
      <formula1>0</formula1>
    </dataValidation>
    <dataValidation type="textLength" operator="lessThanOrEqual" allowBlank="1" showInputMessage="1" showErrorMessage="1" error="Text" sqref="B5" xr:uid="{B3A14804-DF6B-4D6A-ACA3-F05F1B73C651}">
      <formula1>150</formula1>
    </dataValidation>
  </dataValidation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D837-2112-432D-9B6D-D3BE9FF4690F}">
  <dimension ref="A1:I20"/>
  <sheetViews>
    <sheetView zoomScaleNormal="100" workbookViewId="0">
      <selection activeCell="N7" sqref="N7"/>
    </sheetView>
  </sheetViews>
  <sheetFormatPr defaultColWidth="9" defaultRowHeight="15"/>
  <cols>
    <col min="1" max="1" width="53" style="2" customWidth="1"/>
    <col min="2" max="9" width="14.7109375" style="1" customWidth="1"/>
    <col min="10" max="10" width="12.7109375" style="1" customWidth="1"/>
    <col min="11" max="16384" width="9" style="1"/>
  </cols>
  <sheetData>
    <row r="1" spans="1:9" ht="30" customHeight="1">
      <c r="A1" s="58" t="s">
        <v>516</v>
      </c>
      <c r="B1" s="9" t="s">
        <v>517</v>
      </c>
      <c r="C1" s="9" t="s">
        <v>518</v>
      </c>
      <c r="D1" s="9" t="s">
        <v>519</v>
      </c>
      <c r="E1" s="9" t="s">
        <v>520</v>
      </c>
      <c r="F1" s="9" t="s">
        <v>521</v>
      </c>
      <c r="G1" s="9" t="s">
        <v>522</v>
      </c>
      <c r="H1" s="9" t="s">
        <v>523</v>
      </c>
      <c r="I1" s="27" t="s">
        <v>79</v>
      </c>
    </row>
    <row r="2" spans="1:9" ht="34.15" customHeight="1">
      <c r="A2" s="59" t="s">
        <v>524</v>
      </c>
      <c r="B2" s="54">
        <f>TBRA_TOT</f>
        <v>41</v>
      </c>
      <c r="C2" s="55">
        <f>PFBH_TOT</f>
        <v>0</v>
      </c>
      <c r="D2" s="55">
        <f>STTFBH_TOT</f>
        <v>0</v>
      </c>
      <c r="E2" s="55">
        <f>STRMU_TOT</f>
        <v>118</v>
      </c>
      <c r="F2" s="55">
        <f>PHP_TOT</f>
        <v>28</v>
      </c>
      <c r="G2" s="55">
        <f>HI_TOT</f>
        <v>84</v>
      </c>
      <c r="H2" s="55">
        <f>SS_TOT</f>
        <v>370</v>
      </c>
      <c r="I2" s="55">
        <f>OCA_TOT</f>
        <v>0</v>
      </c>
    </row>
    <row r="3" spans="1:9" ht="34.15" customHeight="1">
      <c r="A3" s="167" t="s">
        <v>525</v>
      </c>
      <c r="B3" s="168"/>
      <c r="C3" s="28"/>
      <c r="D3" s="28"/>
      <c r="E3" s="28"/>
      <c r="F3" s="28"/>
      <c r="G3" s="28"/>
      <c r="H3" s="28"/>
      <c r="I3" s="28"/>
    </row>
    <row r="4" spans="1:9" ht="45">
      <c r="A4" s="60" t="s">
        <v>526</v>
      </c>
      <c r="B4" s="56">
        <f>TBRA_TOT+PFBH_TOT+STTFBH_TOT+STRMU_TOT+PHP_TOT+OCA_TOT</f>
        <v>187</v>
      </c>
      <c r="C4" s="28"/>
      <c r="D4" s="28"/>
      <c r="E4" s="28"/>
      <c r="F4" s="28"/>
      <c r="G4" s="28"/>
      <c r="H4" s="28"/>
      <c r="I4" s="28"/>
    </row>
    <row r="5" spans="1:9" ht="45">
      <c r="A5" s="4" t="s">
        <v>527</v>
      </c>
      <c r="B5" s="39">
        <v>20</v>
      </c>
      <c r="C5" s="28"/>
      <c r="D5" s="28"/>
      <c r="E5" s="28"/>
      <c r="F5" s="28"/>
      <c r="G5" s="28"/>
      <c r="H5" s="28"/>
      <c r="I5" s="28"/>
    </row>
    <row r="6" spans="1:9" ht="34.15" customHeight="1">
      <c r="A6" s="61" t="s">
        <v>528</v>
      </c>
      <c r="B6" s="56">
        <f>B4-B5</f>
        <v>167</v>
      </c>
      <c r="C6" s="28"/>
      <c r="D6" s="28"/>
      <c r="E6" s="28"/>
      <c r="F6" s="28"/>
      <c r="G6" s="28"/>
      <c r="H6" s="28"/>
      <c r="I6" s="28"/>
    </row>
    <row r="7" spans="1:9" ht="22.15" customHeight="1">
      <c r="A7" s="169" t="s">
        <v>529</v>
      </c>
      <c r="B7" s="170"/>
      <c r="C7" s="29"/>
      <c r="D7" s="29"/>
      <c r="E7" s="29"/>
      <c r="F7" s="29"/>
      <c r="G7" s="29"/>
      <c r="H7" s="29"/>
      <c r="I7" s="29"/>
    </row>
    <row r="8" spans="1:9" ht="51" customHeight="1">
      <c r="A8" s="171" t="s">
        <v>530</v>
      </c>
      <c r="B8" s="172"/>
      <c r="C8" s="14"/>
      <c r="D8" s="28"/>
      <c r="E8" s="28"/>
      <c r="F8" s="28"/>
      <c r="G8" s="28"/>
      <c r="H8" s="28"/>
      <c r="I8" s="28"/>
    </row>
    <row r="9" spans="1:9">
      <c r="A9" s="62" t="s">
        <v>488</v>
      </c>
      <c r="B9" s="63" t="s">
        <v>288</v>
      </c>
      <c r="C9" s="12"/>
      <c r="D9" s="13"/>
      <c r="E9" s="13"/>
      <c r="F9" s="13"/>
      <c r="G9" s="13"/>
      <c r="H9" s="13"/>
      <c r="I9" s="13"/>
    </row>
    <row r="10" spans="1:9">
      <c r="A10" s="3" t="s">
        <v>531</v>
      </c>
      <c r="B10" s="40">
        <v>167</v>
      </c>
      <c r="C10" s="14"/>
      <c r="D10" s="28"/>
      <c r="E10" s="28"/>
      <c r="F10" s="28"/>
      <c r="G10" s="28"/>
      <c r="H10" s="28"/>
      <c r="I10" s="28"/>
    </row>
    <row r="11" spans="1:9" ht="30">
      <c r="A11" s="3" t="s">
        <v>532</v>
      </c>
      <c r="B11" s="40">
        <v>167</v>
      </c>
      <c r="C11" s="14"/>
      <c r="D11" s="28"/>
      <c r="E11" s="28"/>
      <c r="F11" s="28"/>
      <c r="G11" s="28"/>
      <c r="H11" s="28"/>
      <c r="I11" s="28"/>
    </row>
    <row r="12" spans="1:9" ht="30">
      <c r="A12" s="3" t="s">
        <v>533</v>
      </c>
      <c r="B12" s="40">
        <v>167</v>
      </c>
      <c r="C12" s="14"/>
      <c r="D12" s="28"/>
      <c r="E12" s="28"/>
      <c r="F12" s="28"/>
      <c r="G12" s="28"/>
      <c r="H12" s="28"/>
      <c r="I12" s="28"/>
    </row>
    <row r="13" spans="1:9" ht="30">
      <c r="A13" s="3" t="s">
        <v>534</v>
      </c>
      <c r="B13" s="40">
        <v>160</v>
      </c>
      <c r="C13" s="14"/>
      <c r="D13" s="28"/>
      <c r="E13" s="28"/>
      <c r="F13" s="28"/>
      <c r="G13" s="28"/>
      <c r="H13" s="28"/>
      <c r="I13" s="28"/>
    </row>
    <row r="14" spans="1:9" ht="30">
      <c r="A14" s="3" t="s">
        <v>535</v>
      </c>
      <c r="B14" s="32">
        <v>122</v>
      </c>
      <c r="C14" s="14"/>
      <c r="D14" s="28"/>
      <c r="E14" s="28"/>
      <c r="F14" s="28"/>
      <c r="G14" s="28"/>
      <c r="H14" s="28"/>
      <c r="I14" s="28"/>
    </row>
    <row r="15" spans="1:9" ht="45">
      <c r="A15" s="3" t="s">
        <v>536</v>
      </c>
      <c r="B15" s="40">
        <v>10</v>
      </c>
      <c r="C15" s="14"/>
      <c r="D15" s="28"/>
      <c r="E15" s="28"/>
      <c r="F15" s="28"/>
      <c r="G15" s="28"/>
      <c r="H15" s="28"/>
      <c r="I15" s="28"/>
    </row>
    <row r="16" spans="1:9" ht="22.5" customHeight="1">
      <c r="A16" s="173" t="s">
        <v>537</v>
      </c>
      <c r="B16" s="174"/>
      <c r="C16" s="14"/>
      <c r="D16" s="28"/>
      <c r="E16" s="28"/>
      <c r="F16" s="28"/>
      <c r="G16" s="28"/>
      <c r="H16" s="28"/>
      <c r="I16" s="28"/>
    </row>
    <row r="17" spans="1:9">
      <c r="A17" s="62" t="s">
        <v>488</v>
      </c>
      <c r="B17" s="63" t="s">
        <v>288</v>
      </c>
      <c r="C17" s="14"/>
      <c r="D17" s="28"/>
      <c r="E17" s="28"/>
      <c r="F17" s="28"/>
      <c r="G17" s="28"/>
      <c r="H17" s="28"/>
      <c r="I17" s="28"/>
    </row>
    <row r="18" spans="1:9" ht="31.5" customHeight="1">
      <c r="A18" s="4" t="s">
        <v>538</v>
      </c>
      <c r="B18" s="40">
        <v>167</v>
      </c>
      <c r="C18" s="14"/>
      <c r="D18" s="28"/>
      <c r="E18" s="28"/>
      <c r="F18" s="28"/>
      <c r="G18" s="28"/>
      <c r="H18" s="28"/>
      <c r="I18" s="28"/>
    </row>
    <row r="19" spans="1:9" ht="31.5" customHeight="1">
      <c r="A19" s="4" t="s">
        <v>539</v>
      </c>
      <c r="B19" s="32">
        <v>53</v>
      </c>
      <c r="C19" s="28"/>
      <c r="D19" s="28"/>
      <c r="E19" s="28"/>
      <c r="F19" s="28"/>
      <c r="G19" s="28"/>
      <c r="H19" s="28"/>
      <c r="I19" s="28"/>
    </row>
    <row r="20" spans="1:9">
      <c r="A20" s="128"/>
      <c r="B20" s="57">
        <f>SUM(B10:B19)</f>
        <v>1013</v>
      </c>
    </row>
  </sheetData>
  <sheetProtection algorithmName="SHA-512" hashValue="/WqryiJn4OTZeJF7+hNR3JtwNxh6/qelrlYmSBYy2Xucl6/0pEfYr/4dxTwTh7kBArCf77jjeuXo4aYMYNYFxA==" saltValue="yHyqLM1aEupwBMtFsQTbAA==" spinCount="100000" sheet="1" objects="1" scenarios="1"/>
  <mergeCells count="4">
    <mergeCell ref="A3:B3"/>
    <mergeCell ref="A7:B7"/>
    <mergeCell ref="A8:B8"/>
    <mergeCell ref="A16:B16"/>
  </mergeCells>
  <dataValidations count="2">
    <dataValidation type="whole" allowBlank="1" showInputMessage="1" showErrorMessage="1" error="Enter whole number" sqref="A1" xr:uid="{AEC68601-53D6-405E-B3A1-EA10511C5E79}">
      <formula1>0</formula1>
      <formula2>2000000</formula2>
    </dataValidation>
    <dataValidation type="whole" operator="greaterThanOrEqual" allowBlank="1" showInputMessage="1" showErrorMessage="1" error="Enter whole number" sqref="B5 B10:B15 B18:B19" xr:uid="{B7862AE5-8866-4E52-BF49-BC9D76D7406A}">
      <formula1>0</formula1>
    </dataValidation>
  </dataValidations>
  <pageMargins left="0.7" right="0.7" top="0.75" bottom="0.75" header="0.3" footer="0.3"/>
  <pageSetup orientation="portrait" r:id="rId1"/>
  <ignoredErrors>
    <ignoredError sqref="B6 B4"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67F9-F1C3-4DD8-A31D-A2930796B1E2}">
  <dimension ref="A1:BJ32"/>
  <sheetViews>
    <sheetView zoomScaleNormal="100" workbookViewId="0">
      <pane xSplit="1" ySplit="2" topLeftCell="B3" activePane="bottomRight" state="frozen"/>
      <selection pane="bottomRight" sqref="A1:B1"/>
      <selection pane="bottomLeft" activeCell="A3" sqref="A3"/>
      <selection pane="topRight" activeCell="B1" sqref="B1"/>
    </sheetView>
  </sheetViews>
  <sheetFormatPr defaultColWidth="9" defaultRowHeight="15"/>
  <cols>
    <col min="1" max="1" width="48.7109375" style="2" customWidth="1"/>
    <col min="2" max="2" width="28.7109375" style="1" customWidth="1"/>
    <col min="3" max="3" width="20.28515625" style="1" customWidth="1"/>
    <col min="4" max="4" width="19.7109375" style="1" customWidth="1"/>
    <col min="5" max="5" width="21.7109375" style="1" customWidth="1"/>
    <col min="6" max="61" width="14.28515625" style="1" customWidth="1"/>
    <col min="62" max="16384" width="9" style="1"/>
  </cols>
  <sheetData>
    <row r="1" spans="1:61" ht="108" customHeight="1">
      <c r="A1" s="175" t="s">
        <v>540</v>
      </c>
      <c r="B1" s="176"/>
      <c r="C1" s="120"/>
      <c r="D1" s="177" t="s">
        <v>541</v>
      </c>
      <c r="E1" s="178"/>
      <c r="G1" s="5" t="s">
        <v>349</v>
      </c>
    </row>
    <row r="2" spans="1:61">
      <c r="A2" s="65" t="s">
        <v>154</v>
      </c>
      <c r="B2" s="66" t="s">
        <v>350</v>
      </c>
      <c r="C2" s="66" t="s">
        <v>351</v>
      </c>
      <c r="D2" s="66" t="s">
        <v>352</v>
      </c>
      <c r="E2" s="66" t="s">
        <v>353</v>
      </c>
      <c r="F2" s="66" t="s">
        <v>354</v>
      </c>
      <c r="G2" s="66" t="s">
        <v>355</v>
      </c>
      <c r="H2" s="66" t="s">
        <v>356</v>
      </c>
      <c r="I2" s="66" t="s">
        <v>357</v>
      </c>
      <c r="J2" s="66" t="s">
        <v>358</v>
      </c>
      <c r="K2" s="66" t="s">
        <v>359</v>
      </c>
      <c r="L2" s="66" t="s">
        <v>360</v>
      </c>
      <c r="M2" s="66" t="s">
        <v>361</v>
      </c>
      <c r="N2" s="66" t="s">
        <v>362</v>
      </c>
      <c r="O2" s="66" t="s">
        <v>363</v>
      </c>
      <c r="P2" s="66" t="s">
        <v>364</v>
      </c>
      <c r="Q2" s="66" t="s">
        <v>365</v>
      </c>
      <c r="R2" s="66" t="s">
        <v>366</v>
      </c>
      <c r="S2" s="66" t="s">
        <v>367</v>
      </c>
      <c r="T2" s="66" t="s">
        <v>368</v>
      </c>
      <c r="U2" s="66" t="s">
        <v>369</v>
      </c>
      <c r="V2" s="66" t="s">
        <v>370</v>
      </c>
      <c r="W2" s="66" t="s">
        <v>371</v>
      </c>
      <c r="X2" s="66" t="s">
        <v>372</v>
      </c>
      <c r="Y2" s="66" t="s">
        <v>373</v>
      </c>
      <c r="Z2" s="66" t="s">
        <v>374</v>
      </c>
      <c r="AA2" s="66" t="s">
        <v>375</v>
      </c>
      <c r="AB2" s="66" t="s">
        <v>376</v>
      </c>
      <c r="AC2" s="66" t="s">
        <v>377</v>
      </c>
      <c r="AD2" s="66" t="s">
        <v>378</v>
      </c>
      <c r="AE2" s="66" t="s">
        <v>379</v>
      </c>
      <c r="AF2" s="66" t="s">
        <v>380</v>
      </c>
      <c r="AG2" s="66" t="s">
        <v>381</v>
      </c>
      <c r="AH2" s="66" t="s">
        <v>382</v>
      </c>
      <c r="AI2" s="66" t="s">
        <v>383</v>
      </c>
      <c r="AJ2" s="66" t="s">
        <v>384</v>
      </c>
      <c r="AK2" s="66" t="s">
        <v>385</v>
      </c>
      <c r="AL2" s="66" t="s">
        <v>386</v>
      </c>
      <c r="AM2" s="66" t="s">
        <v>387</v>
      </c>
      <c r="AN2" s="66" t="s">
        <v>388</v>
      </c>
      <c r="AO2" s="66" t="s">
        <v>389</v>
      </c>
      <c r="AP2" s="66" t="s">
        <v>390</v>
      </c>
      <c r="AQ2" s="66" t="s">
        <v>391</v>
      </c>
      <c r="AR2" s="66" t="s">
        <v>392</v>
      </c>
      <c r="AS2" s="66" t="s">
        <v>393</v>
      </c>
      <c r="AT2" s="66" t="s">
        <v>394</v>
      </c>
      <c r="AU2" s="66" t="s">
        <v>395</v>
      </c>
      <c r="AV2" s="66" t="s">
        <v>396</v>
      </c>
      <c r="AW2" s="66" t="s">
        <v>397</v>
      </c>
      <c r="AX2" s="66" t="s">
        <v>398</v>
      </c>
      <c r="AY2" s="66" t="s">
        <v>399</v>
      </c>
      <c r="AZ2" s="66" t="s">
        <v>400</v>
      </c>
      <c r="BA2" s="66" t="s">
        <v>401</v>
      </c>
      <c r="BB2" s="66" t="s">
        <v>402</v>
      </c>
      <c r="BC2" s="66" t="s">
        <v>403</v>
      </c>
      <c r="BD2" s="66" t="s">
        <v>404</v>
      </c>
      <c r="BE2" s="66" t="s">
        <v>405</v>
      </c>
      <c r="BF2" s="66" t="s">
        <v>406</v>
      </c>
      <c r="BG2" s="66" t="s">
        <v>407</v>
      </c>
      <c r="BH2" s="66" t="s">
        <v>408</v>
      </c>
      <c r="BI2" s="66" t="s">
        <v>409</v>
      </c>
    </row>
    <row r="3" spans="1:61">
      <c r="A3" s="67" t="s">
        <v>410</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row>
    <row r="4" spans="1:61" ht="31.5" customHeight="1">
      <c r="A4" s="4" t="s">
        <v>542</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1" ht="30">
      <c r="A5" s="3" t="s">
        <v>543</v>
      </c>
      <c r="B5" s="31">
        <v>0</v>
      </c>
      <c r="C5" s="31">
        <v>0</v>
      </c>
      <c r="D5" s="31">
        <v>0</v>
      </c>
      <c r="E5" s="31">
        <v>0</v>
      </c>
      <c r="F5" s="31">
        <v>0</v>
      </c>
      <c r="G5" s="31">
        <v>0</v>
      </c>
      <c r="H5" s="31">
        <v>0</v>
      </c>
      <c r="I5" s="31">
        <v>0</v>
      </c>
      <c r="J5" s="31">
        <v>0</v>
      </c>
      <c r="K5" s="31">
        <v>0</v>
      </c>
      <c r="L5" s="31">
        <v>0</v>
      </c>
      <c r="M5" s="31">
        <v>0</v>
      </c>
      <c r="N5" s="31">
        <v>0</v>
      </c>
      <c r="O5" s="31">
        <v>0</v>
      </c>
      <c r="P5" s="31">
        <v>0</v>
      </c>
      <c r="Q5" s="31">
        <v>0</v>
      </c>
      <c r="R5" s="31">
        <v>0</v>
      </c>
      <c r="S5" s="31">
        <v>0</v>
      </c>
      <c r="T5" s="31">
        <v>0</v>
      </c>
      <c r="U5" s="31">
        <v>0</v>
      </c>
      <c r="V5" s="31">
        <v>0</v>
      </c>
      <c r="W5" s="31">
        <v>0</v>
      </c>
      <c r="X5" s="31">
        <v>0</v>
      </c>
      <c r="Y5" s="31">
        <v>0</v>
      </c>
      <c r="Z5" s="31">
        <v>0</v>
      </c>
      <c r="AA5" s="31">
        <v>0</v>
      </c>
      <c r="AB5" s="31">
        <v>0</v>
      </c>
      <c r="AC5" s="31">
        <v>0</v>
      </c>
      <c r="AD5" s="31">
        <v>0</v>
      </c>
      <c r="AE5" s="31">
        <v>0</v>
      </c>
      <c r="AF5" s="31">
        <v>0</v>
      </c>
      <c r="AG5" s="31">
        <v>0</v>
      </c>
      <c r="AH5" s="31">
        <v>0</v>
      </c>
      <c r="AI5" s="31">
        <v>0</v>
      </c>
      <c r="AJ5" s="31">
        <v>0</v>
      </c>
      <c r="AK5" s="31">
        <v>0</v>
      </c>
      <c r="AL5" s="31">
        <v>0</v>
      </c>
      <c r="AM5" s="31">
        <v>0</v>
      </c>
      <c r="AN5" s="31">
        <v>0</v>
      </c>
      <c r="AO5" s="31">
        <v>0</v>
      </c>
      <c r="AP5" s="31">
        <v>0</v>
      </c>
      <c r="AQ5" s="31">
        <v>0</v>
      </c>
      <c r="AR5" s="31">
        <v>0</v>
      </c>
      <c r="AS5" s="31">
        <v>0</v>
      </c>
      <c r="AT5" s="31">
        <v>0</v>
      </c>
      <c r="AU5" s="31">
        <v>0</v>
      </c>
      <c r="AV5" s="31">
        <v>0</v>
      </c>
      <c r="AW5" s="31">
        <v>0</v>
      </c>
      <c r="AX5" s="31">
        <v>0</v>
      </c>
      <c r="AY5" s="31">
        <v>0</v>
      </c>
      <c r="AZ5" s="31">
        <v>0</v>
      </c>
      <c r="BA5" s="31">
        <v>0</v>
      </c>
      <c r="BB5" s="31">
        <v>0</v>
      </c>
      <c r="BC5" s="31">
        <v>0</v>
      </c>
      <c r="BD5" s="31">
        <v>0</v>
      </c>
      <c r="BE5" s="31">
        <v>0</v>
      </c>
      <c r="BF5" s="31">
        <v>0</v>
      </c>
      <c r="BG5" s="31">
        <v>0</v>
      </c>
      <c r="BH5" s="31">
        <v>0</v>
      </c>
      <c r="BI5" s="31">
        <v>0</v>
      </c>
    </row>
    <row r="6" spans="1:61" ht="29.85" customHeight="1">
      <c r="A6" s="3" t="s">
        <v>544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row>
    <row r="7" spans="1:61" ht="45">
      <c r="A7" s="4" t="s">
        <v>545</v>
      </c>
      <c r="B7" s="31">
        <v>0</v>
      </c>
      <c r="C7" s="31">
        <v>0</v>
      </c>
      <c r="D7" s="31">
        <v>0</v>
      </c>
      <c r="E7" s="31">
        <v>0</v>
      </c>
      <c r="F7" s="31">
        <v>0</v>
      </c>
      <c r="G7" s="31">
        <v>0</v>
      </c>
      <c r="H7" s="31">
        <v>0</v>
      </c>
      <c r="I7" s="31">
        <v>0</v>
      </c>
      <c r="J7" s="31">
        <v>0</v>
      </c>
      <c r="K7" s="31">
        <v>0</v>
      </c>
      <c r="L7" s="31">
        <v>0</v>
      </c>
      <c r="M7" s="31">
        <v>0</v>
      </c>
      <c r="N7" s="31">
        <v>0</v>
      </c>
      <c r="O7" s="31">
        <v>0</v>
      </c>
      <c r="P7" s="31">
        <v>0</v>
      </c>
      <c r="Q7" s="31">
        <v>0</v>
      </c>
      <c r="R7" s="31">
        <v>0</v>
      </c>
      <c r="S7" s="31">
        <v>0</v>
      </c>
      <c r="T7" s="31">
        <v>0</v>
      </c>
      <c r="U7" s="31">
        <v>0</v>
      </c>
      <c r="V7" s="31">
        <v>0</v>
      </c>
      <c r="W7" s="31">
        <v>0</v>
      </c>
      <c r="X7" s="31">
        <v>0</v>
      </c>
      <c r="Y7" s="31">
        <v>0</v>
      </c>
      <c r="Z7" s="31">
        <v>0</v>
      </c>
      <c r="AA7" s="31">
        <v>0</v>
      </c>
      <c r="AB7" s="31">
        <v>0</v>
      </c>
      <c r="AC7" s="31">
        <v>0</v>
      </c>
      <c r="AD7" s="31">
        <v>0</v>
      </c>
      <c r="AE7" s="31">
        <v>0</v>
      </c>
      <c r="AF7" s="31">
        <v>0</v>
      </c>
      <c r="AG7" s="31">
        <v>0</v>
      </c>
      <c r="AH7" s="31">
        <v>0</v>
      </c>
      <c r="AI7" s="31">
        <v>0</v>
      </c>
      <c r="AJ7" s="31">
        <v>0</v>
      </c>
      <c r="AK7" s="31">
        <v>0</v>
      </c>
      <c r="AL7" s="31">
        <v>0</v>
      </c>
      <c r="AM7" s="31">
        <v>0</v>
      </c>
      <c r="AN7" s="31">
        <v>0</v>
      </c>
      <c r="AO7" s="31">
        <v>0</v>
      </c>
      <c r="AP7" s="31">
        <v>0</v>
      </c>
      <c r="AQ7" s="31">
        <v>0</v>
      </c>
      <c r="AR7" s="31">
        <v>0</v>
      </c>
      <c r="AS7" s="31">
        <v>0</v>
      </c>
      <c r="AT7" s="31">
        <v>0</v>
      </c>
      <c r="AU7" s="31">
        <v>0</v>
      </c>
      <c r="AV7" s="31">
        <v>0</v>
      </c>
      <c r="AW7" s="31">
        <v>0</v>
      </c>
      <c r="AX7" s="31">
        <v>0</v>
      </c>
      <c r="AY7" s="31">
        <v>0</v>
      </c>
      <c r="AZ7" s="31">
        <v>0</v>
      </c>
      <c r="BA7" s="31">
        <v>0</v>
      </c>
      <c r="BB7" s="31">
        <v>0</v>
      </c>
      <c r="BC7" s="31">
        <v>0</v>
      </c>
      <c r="BD7" s="31">
        <v>0</v>
      </c>
      <c r="BE7" s="31">
        <v>0</v>
      </c>
      <c r="BF7" s="31">
        <v>0</v>
      </c>
      <c r="BG7" s="31">
        <v>0</v>
      </c>
      <c r="BH7" s="31">
        <v>0</v>
      </c>
      <c r="BI7" s="31">
        <v>0</v>
      </c>
    </row>
    <row r="8" spans="1:61" ht="30">
      <c r="A8" s="3" t="s">
        <v>546</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row>
    <row r="9" spans="1:61" ht="30">
      <c r="A9" s="3" t="s">
        <v>547</v>
      </c>
      <c r="B9" s="102"/>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row>
    <row r="10" spans="1:61" ht="45">
      <c r="A10" s="3" t="s">
        <v>548</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row>
    <row r="11" spans="1:61">
      <c r="A11" s="67" t="s">
        <v>549</v>
      </c>
      <c r="B11" s="71">
        <f>B5+B7</f>
        <v>0</v>
      </c>
      <c r="C11" s="71">
        <f t="shared" ref="C11:BI11" si="0">C5+C7</f>
        <v>0</v>
      </c>
      <c r="D11" s="71">
        <f t="shared" si="0"/>
        <v>0</v>
      </c>
      <c r="E11" s="71">
        <f t="shared" si="0"/>
        <v>0</v>
      </c>
      <c r="F11" s="71">
        <f t="shared" si="0"/>
        <v>0</v>
      </c>
      <c r="G11" s="71">
        <f t="shared" si="0"/>
        <v>0</v>
      </c>
      <c r="H11" s="71">
        <f t="shared" si="0"/>
        <v>0</v>
      </c>
      <c r="I11" s="71">
        <f t="shared" si="0"/>
        <v>0</v>
      </c>
      <c r="J11" s="71">
        <f t="shared" si="0"/>
        <v>0</v>
      </c>
      <c r="K11" s="71">
        <f t="shared" si="0"/>
        <v>0</v>
      </c>
      <c r="L11" s="71">
        <f t="shared" si="0"/>
        <v>0</v>
      </c>
      <c r="M11" s="71">
        <f t="shared" si="0"/>
        <v>0</v>
      </c>
      <c r="N11" s="71">
        <f t="shared" si="0"/>
        <v>0</v>
      </c>
      <c r="O11" s="71">
        <f t="shared" si="0"/>
        <v>0</v>
      </c>
      <c r="P11" s="71">
        <f t="shared" si="0"/>
        <v>0</v>
      </c>
      <c r="Q11" s="71">
        <f t="shared" si="0"/>
        <v>0</v>
      </c>
      <c r="R11" s="71">
        <f t="shared" si="0"/>
        <v>0</v>
      </c>
      <c r="S11" s="71">
        <f t="shared" si="0"/>
        <v>0</v>
      </c>
      <c r="T11" s="71">
        <f t="shared" si="0"/>
        <v>0</v>
      </c>
      <c r="U11" s="71">
        <f t="shared" si="0"/>
        <v>0</v>
      </c>
      <c r="V11" s="71">
        <f t="shared" si="0"/>
        <v>0</v>
      </c>
      <c r="W11" s="71">
        <f t="shared" si="0"/>
        <v>0</v>
      </c>
      <c r="X11" s="71">
        <f t="shared" si="0"/>
        <v>0</v>
      </c>
      <c r="Y11" s="71">
        <f t="shared" si="0"/>
        <v>0</v>
      </c>
      <c r="Z11" s="71">
        <f t="shared" si="0"/>
        <v>0</v>
      </c>
      <c r="AA11" s="71">
        <f t="shared" si="0"/>
        <v>0</v>
      </c>
      <c r="AB11" s="71">
        <f t="shared" si="0"/>
        <v>0</v>
      </c>
      <c r="AC11" s="71">
        <f t="shared" si="0"/>
        <v>0</v>
      </c>
      <c r="AD11" s="71">
        <f t="shared" si="0"/>
        <v>0</v>
      </c>
      <c r="AE11" s="71">
        <f t="shared" si="0"/>
        <v>0</v>
      </c>
      <c r="AF11" s="71">
        <f t="shared" si="0"/>
        <v>0</v>
      </c>
      <c r="AG11" s="71">
        <f t="shared" si="0"/>
        <v>0</v>
      </c>
      <c r="AH11" s="71">
        <f t="shared" si="0"/>
        <v>0</v>
      </c>
      <c r="AI11" s="71">
        <f t="shared" si="0"/>
        <v>0</v>
      </c>
      <c r="AJ11" s="71">
        <f t="shared" si="0"/>
        <v>0</v>
      </c>
      <c r="AK11" s="71">
        <f t="shared" si="0"/>
        <v>0</v>
      </c>
      <c r="AL11" s="71">
        <f t="shared" si="0"/>
        <v>0</v>
      </c>
      <c r="AM11" s="71">
        <f t="shared" si="0"/>
        <v>0</v>
      </c>
      <c r="AN11" s="71">
        <f t="shared" si="0"/>
        <v>0</v>
      </c>
      <c r="AO11" s="71">
        <f t="shared" si="0"/>
        <v>0</v>
      </c>
      <c r="AP11" s="71">
        <f t="shared" si="0"/>
        <v>0</v>
      </c>
      <c r="AQ11" s="71">
        <f t="shared" si="0"/>
        <v>0</v>
      </c>
      <c r="AR11" s="71">
        <f t="shared" si="0"/>
        <v>0</v>
      </c>
      <c r="AS11" s="71">
        <f t="shared" si="0"/>
        <v>0</v>
      </c>
      <c r="AT11" s="71">
        <f t="shared" si="0"/>
        <v>0</v>
      </c>
      <c r="AU11" s="71">
        <f t="shared" si="0"/>
        <v>0</v>
      </c>
      <c r="AV11" s="71">
        <f t="shared" si="0"/>
        <v>0</v>
      </c>
      <c r="AW11" s="71">
        <f t="shared" si="0"/>
        <v>0</v>
      </c>
      <c r="AX11" s="71">
        <f t="shared" si="0"/>
        <v>0</v>
      </c>
      <c r="AY11" s="71">
        <f t="shared" si="0"/>
        <v>0</v>
      </c>
      <c r="AZ11" s="71">
        <f t="shared" si="0"/>
        <v>0</v>
      </c>
      <c r="BA11" s="71">
        <f t="shared" si="0"/>
        <v>0</v>
      </c>
      <c r="BB11" s="71">
        <f t="shared" si="0"/>
        <v>0</v>
      </c>
      <c r="BC11" s="71">
        <f t="shared" si="0"/>
        <v>0</v>
      </c>
      <c r="BD11" s="71">
        <f t="shared" si="0"/>
        <v>0</v>
      </c>
      <c r="BE11" s="71">
        <f t="shared" si="0"/>
        <v>0</v>
      </c>
      <c r="BF11" s="71">
        <f t="shared" si="0"/>
        <v>0</v>
      </c>
      <c r="BG11" s="71">
        <f t="shared" si="0"/>
        <v>0</v>
      </c>
      <c r="BH11" s="71">
        <f t="shared" si="0"/>
        <v>0</v>
      </c>
      <c r="BI11" s="71">
        <f t="shared" si="0"/>
        <v>0</v>
      </c>
    </row>
    <row r="12" spans="1:61" ht="30">
      <c r="A12" s="3" t="s">
        <v>550</v>
      </c>
      <c r="B12" s="32">
        <v>0</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row>
    <row r="13" spans="1:61" ht="30">
      <c r="A13" s="3" t="s">
        <v>551</v>
      </c>
      <c r="B13" s="32">
        <v>0</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row>
    <row r="14" spans="1:61" ht="30">
      <c r="A14" s="3" t="s">
        <v>552</v>
      </c>
      <c r="B14" s="32">
        <v>0</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row>
    <row r="15" spans="1:61" ht="30">
      <c r="A15" s="4" t="s">
        <v>553</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row>
    <row r="16" spans="1:61" ht="45">
      <c r="A16" s="67" t="s">
        <v>554</v>
      </c>
      <c r="B16" s="71">
        <f>B11+B12+B13+B14</f>
        <v>0</v>
      </c>
      <c r="C16" s="71">
        <f t="shared" ref="C16:BI16" si="1">C11+C12+C13+C14</f>
        <v>0</v>
      </c>
      <c r="D16" s="71">
        <f t="shared" si="1"/>
        <v>0</v>
      </c>
      <c r="E16" s="71">
        <f t="shared" si="1"/>
        <v>0</v>
      </c>
      <c r="F16" s="71">
        <f t="shared" si="1"/>
        <v>0</v>
      </c>
      <c r="G16" s="71">
        <f t="shared" si="1"/>
        <v>0</v>
      </c>
      <c r="H16" s="71">
        <f t="shared" si="1"/>
        <v>0</v>
      </c>
      <c r="I16" s="71">
        <f t="shared" si="1"/>
        <v>0</v>
      </c>
      <c r="J16" s="71">
        <f t="shared" si="1"/>
        <v>0</v>
      </c>
      <c r="K16" s="71">
        <f t="shared" si="1"/>
        <v>0</v>
      </c>
      <c r="L16" s="71">
        <f t="shared" si="1"/>
        <v>0</v>
      </c>
      <c r="M16" s="71">
        <f t="shared" si="1"/>
        <v>0</v>
      </c>
      <c r="N16" s="71">
        <f t="shared" si="1"/>
        <v>0</v>
      </c>
      <c r="O16" s="71">
        <f t="shared" si="1"/>
        <v>0</v>
      </c>
      <c r="P16" s="71">
        <f t="shared" si="1"/>
        <v>0</v>
      </c>
      <c r="Q16" s="71">
        <f t="shared" si="1"/>
        <v>0</v>
      </c>
      <c r="R16" s="71">
        <f t="shared" si="1"/>
        <v>0</v>
      </c>
      <c r="S16" s="71">
        <f t="shared" si="1"/>
        <v>0</v>
      </c>
      <c r="T16" s="71">
        <f t="shared" si="1"/>
        <v>0</v>
      </c>
      <c r="U16" s="71">
        <f t="shared" si="1"/>
        <v>0</v>
      </c>
      <c r="V16" s="71">
        <f t="shared" si="1"/>
        <v>0</v>
      </c>
      <c r="W16" s="71">
        <f t="shared" si="1"/>
        <v>0</v>
      </c>
      <c r="X16" s="71">
        <f t="shared" si="1"/>
        <v>0</v>
      </c>
      <c r="Y16" s="71">
        <f t="shared" si="1"/>
        <v>0</v>
      </c>
      <c r="Z16" s="71">
        <f t="shared" si="1"/>
        <v>0</v>
      </c>
      <c r="AA16" s="71">
        <f t="shared" si="1"/>
        <v>0</v>
      </c>
      <c r="AB16" s="71">
        <f t="shared" si="1"/>
        <v>0</v>
      </c>
      <c r="AC16" s="71">
        <f t="shared" si="1"/>
        <v>0</v>
      </c>
      <c r="AD16" s="71">
        <f t="shared" si="1"/>
        <v>0</v>
      </c>
      <c r="AE16" s="71">
        <f t="shared" si="1"/>
        <v>0</v>
      </c>
      <c r="AF16" s="71">
        <f t="shared" si="1"/>
        <v>0</v>
      </c>
      <c r="AG16" s="71">
        <f t="shared" si="1"/>
        <v>0</v>
      </c>
      <c r="AH16" s="71">
        <f t="shared" si="1"/>
        <v>0</v>
      </c>
      <c r="AI16" s="71">
        <f t="shared" si="1"/>
        <v>0</v>
      </c>
      <c r="AJ16" s="71">
        <f t="shared" si="1"/>
        <v>0</v>
      </c>
      <c r="AK16" s="71">
        <f t="shared" si="1"/>
        <v>0</v>
      </c>
      <c r="AL16" s="71">
        <f t="shared" si="1"/>
        <v>0</v>
      </c>
      <c r="AM16" s="71">
        <f t="shared" si="1"/>
        <v>0</v>
      </c>
      <c r="AN16" s="71">
        <f t="shared" si="1"/>
        <v>0</v>
      </c>
      <c r="AO16" s="71">
        <f t="shared" si="1"/>
        <v>0</v>
      </c>
      <c r="AP16" s="71">
        <f t="shared" si="1"/>
        <v>0</v>
      </c>
      <c r="AQ16" s="71">
        <f t="shared" si="1"/>
        <v>0</v>
      </c>
      <c r="AR16" s="71">
        <f t="shared" si="1"/>
        <v>0</v>
      </c>
      <c r="AS16" s="71">
        <f t="shared" si="1"/>
        <v>0</v>
      </c>
      <c r="AT16" s="71">
        <f t="shared" si="1"/>
        <v>0</v>
      </c>
      <c r="AU16" s="71">
        <f t="shared" si="1"/>
        <v>0</v>
      </c>
      <c r="AV16" s="71">
        <f t="shared" si="1"/>
        <v>0</v>
      </c>
      <c r="AW16" s="71">
        <f t="shared" si="1"/>
        <v>0</v>
      </c>
      <c r="AX16" s="71">
        <f t="shared" si="1"/>
        <v>0</v>
      </c>
      <c r="AY16" s="71">
        <f t="shared" si="1"/>
        <v>0</v>
      </c>
      <c r="AZ16" s="71">
        <f t="shared" si="1"/>
        <v>0</v>
      </c>
      <c r="BA16" s="71">
        <f t="shared" si="1"/>
        <v>0</v>
      </c>
      <c r="BB16" s="71">
        <f t="shared" si="1"/>
        <v>0</v>
      </c>
      <c r="BC16" s="71">
        <f t="shared" si="1"/>
        <v>0</v>
      </c>
      <c r="BD16" s="71">
        <f t="shared" si="1"/>
        <v>0</v>
      </c>
      <c r="BE16" s="71">
        <f t="shared" si="1"/>
        <v>0</v>
      </c>
      <c r="BF16" s="71">
        <f t="shared" si="1"/>
        <v>0</v>
      </c>
      <c r="BG16" s="71">
        <f t="shared" si="1"/>
        <v>0</v>
      </c>
      <c r="BH16" s="71">
        <f t="shared" si="1"/>
        <v>0</v>
      </c>
      <c r="BI16" s="71">
        <f t="shared" si="1"/>
        <v>0</v>
      </c>
    </row>
    <row r="17" spans="1:62" ht="30">
      <c r="A17" s="4" t="s">
        <v>555</v>
      </c>
      <c r="B17" s="31">
        <v>0</v>
      </c>
      <c r="C17" s="31">
        <v>0</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0</v>
      </c>
      <c r="AS17" s="31">
        <v>0</v>
      </c>
      <c r="AT17" s="31">
        <v>0</v>
      </c>
      <c r="AU17" s="31">
        <v>0</v>
      </c>
      <c r="AV17" s="31">
        <v>0</v>
      </c>
      <c r="AW17" s="31">
        <v>0</v>
      </c>
      <c r="AX17" s="31">
        <v>0</v>
      </c>
      <c r="AY17" s="31">
        <v>0</v>
      </c>
      <c r="AZ17" s="31">
        <v>0</v>
      </c>
      <c r="BA17" s="31">
        <v>0</v>
      </c>
      <c r="BB17" s="31">
        <v>0</v>
      </c>
      <c r="BC17" s="31">
        <v>0</v>
      </c>
      <c r="BD17" s="31">
        <v>0</v>
      </c>
      <c r="BE17" s="31">
        <v>0</v>
      </c>
      <c r="BF17" s="31">
        <v>0</v>
      </c>
      <c r="BG17" s="31">
        <v>0</v>
      </c>
      <c r="BH17" s="31">
        <v>0</v>
      </c>
      <c r="BI17" s="31">
        <v>0</v>
      </c>
    </row>
    <row r="18" spans="1:62">
      <c r="A18" s="3" t="s">
        <v>556</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row>
    <row r="19" spans="1:62" ht="30">
      <c r="A19" s="3" t="s">
        <v>557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row>
    <row r="20" spans="1:62" ht="18" customHeight="1">
      <c r="A20" s="3" t="s">
        <v>558</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row>
    <row r="21" spans="1:62" ht="30">
      <c r="A21" s="4" t="s">
        <v>559</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row>
    <row r="22" spans="1:62" ht="30">
      <c r="A22" s="3" t="s">
        <v>560</v>
      </c>
      <c r="B22" s="31">
        <v>0</v>
      </c>
      <c r="C22" s="31">
        <v>0</v>
      </c>
      <c r="D22" s="31">
        <v>0</v>
      </c>
      <c r="E22" s="31">
        <v>0</v>
      </c>
      <c r="F22" s="31">
        <v>0</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row>
    <row r="23" spans="1:62" ht="30">
      <c r="A23" s="3" t="s">
        <v>561</v>
      </c>
      <c r="B23" s="31">
        <v>0</v>
      </c>
      <c r="C23" s="31">
        <v>0</v>
      </c>
      <c r="D23" s="31">
        <v>0</v>
      </c>
      <c r="E23" s="31">
        <v>0</v>
      </c>
      <c r="F23" s="31">
        <v>0</v>
      </c>
      <c r="G23" s="31">
        <v>0</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0</v>
      </c>
      <c r="AD23" s="31">
        <v>0</v>
      </c>
      <c r="AE23" s="31">
        <v>0</v>
      </c>
      <c r="AF23" s="31">
        <v>0</v>
      </c>
      <c r="AG23" s="31">
        <v>0</v>
      </c>
      <c r="AH23" s="31">
        <v>0</v>
      </c>
      <c r="AI23" s="31">
        <v>0</v>
      </c>
      <c r="AJ23" s="31">
        <v>0</v>
      </c>
      <c r="AK23" s="31">
        <v>0</v>
      </c>
      <c r="AL23" s="31">
        <v>0</v>
      </c>
      <c r="AM23" s="31">
        <v>0</v>
      </c>
      <c r="AN23" s="31">
        <v>0</v>
      </c>
      <c r="AO23" s="31">
        <v>0</v>
      </c>
      <c r="AP23" s="31">
        <v>0</v>
      </c>
      <c r="AQ23" s="31">
        <v>0</v>
      </c>
      <c r="AR23" s="31">
        <v>0</v>
      </c>
      <c r="AS23" s="31">
        <v>0</v>
      </c>
      <c r="AT23" s="31">
        <v>0</v>
      </c>
      <c r="AU23" s="31">
        <v>0</v>
      </c>
      <c r="AV23" s="31">
        <v>0</v>
      </c>
      <c r="AW23" s="31">
        <v>0</v>
      </c>
      <c r="AX23" s="31">
        <v>0</v>
      </c>
      <c r="AY23" s="31">
        <v>0</v>
      </c>
      <c r="AZ23" s="31">
        <v>0</v>
      </c>
      <c r="BA23" s="31">
        <v>0</v>
      </c>
      <c r="BB23" s="31">
        <v>0</v>
      </c>
      <c r="BC23" s="31">
        <v>0</v>
      </c>
      <c r="BD23" s="31">
        <v>0</v>
      </c>
      <c r="BE23" s="31">
        <v>0</v>
      </c>
      <c r="BF23" s="31">
        <v>0</v>
      </c>
      <c r="BG23" s="31">
        <v>0</v>
      </c>
      <c r="BH23" s="31">
        <v>0</v>
      </c>
      <c r="BI23" s="31">
        <v>0</v>
      </c>
    </row>
    <row r="24" spans="1:62" ht="30">
      <c r="A24" s="3" t="s">
        <v>562</v>
      </c>
      <c r="B24" s="31">
        <v>0</v>
      </c>
      <c r="C24" s="31">
        <v>0</v>
      </c>
      <c r="D24" s="31">
        <v>0</v>
      </c>
      <c r="E24" s="31">
        <v>0</v>
      </c>
      <c r="F24" s="31">
        <v>0</v>
      </c>
      <c r="G24" s="31">
        <v>0</v>
      </c>
      <c r="H24" s="31">
        <v>0</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c r="AF24" s="31">
        <v>0</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row>
    <row r="25" spans="1:62" ht="45">
      <c r="A25" s="121" t="s">
        <v>563</v>
      </c>
      <c r="B25" s="122" t="s">
        <v>564</v>
      </c>
      <c r="C25" s="122" t="s">
        <v>565</v>
      </c>
      <c r="D25" s="122" t="s">
        <v>566</v>
      </c>
      <c r="E25" s="122" t="s">
        <v>567</v>
      </c>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row>
    <row r="26" spans="1:62" ht="30">
      <c r="A26" s="4" t="s">
        <v>568</v>
      </c>
      <c r="B26" s="37">
        <v>0</v>
      </c>
      <c r="C26" s="37">
        <v>0</v>
      </c>
      <c r="D26" s="37">
        <v>0</v>
      </c>
      <c r="E26" s="37">
        <v>0</v>
      </c>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row>
    <row r="27" spans="1:62">
      <c r="A27" s="4" t="s">
        <v>569</v>
      </c>
      <c r="B27" s="37">
        <v>0</v>
      </c>
      <c r="C27" s="37">
        <v>0</v>
      </c>
      <c r="D27" s="37">
        <v>0</v>
      </c>
      <c r="E27" s="37">
        <v>0</v>
      </c>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row>
    <row r="28" spans="1:62" ht="15.4" customHeight="1">
      <c r="A28" s="4" t="s">
        <v>570</v>
      </c>
      <c r="B28" s="37">
        <v>0</v>
      </c>
      <c r="C28" s="37">
        <v>0</v>
      </c>
      <c r="D28" s="37">
        <v>0</v>
      </c>
      <c r="E28" s="37">
        <v>0</v>
      </c>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row>
    <row r="29" spans="1:62">
      <c r="A29" s="25" t="s">
        <v>224</v>
      </c>
      <c r="B29" s="25">
        <f>B16</f>
        <v>0</v>
      </c>
      <c r="C29" s="25">
        <f t="shared" ref="C29:BI29" si="2">C16</f>
        <v>0</v>
      </c>
      <c r="D29" s="25">
        <f t="shared" si="2"/>
        <v>0</v>
      </c>
      <c r="E29" s="25">
        <f t="shared" si="2"/>
        <v>0</v>
      </c>
      <c r="F29" s="25">
        <f t="shared" si="2"/>
        <v>0</v>
      </c>
      <c r="G29" s="25">
        <f t="shared" si="2"/>
        <v>0</v>
      </c>
      <c r="H29" s="25">
        <f t="shared" si="2"/>
        <v>0</v>
      </c>
      <c r="I29" s="25">
        <f t="shared" si="2"/>
        <v>0</v>
      </c>
      <c r="J29" s="25">
        <f t="shared" si="2"/>
        <v>0</v>
      </c>
      <c r="K29" s="25">
        <f t="shared" si="2"/>
        <v>0</v>
      </c>
      <c r="L29" s="25">
        <f t="shared" si="2"/>
        <v>0</v>
      </c>
      <c r="M29" s="25">
        <f t="shared" si="2"/>
        <v>0</v>
      </c>
      <c r="N29" s="25">
        <f t="shared" si="2"/>
        <v>0</v>
      </c>
      <c r="O29" s="25">
        <f t="shared" si="2"/>
        <v>0</v>
      </c>
      <c r="P29" s="25">
        <f t="shared" si="2"/>
        <v>0</v>
      </c>
      <c r="Q29" s="25">
        <f t="shared" si="2"/>
        <v>0</v>
      </c>
      <c r="R29" s="25">
        <f t="shared" si="2"/>
        <v>0</v>
      </c>
      <c r="S29" s="25">
        <f t="shared" si="2"/>
        <v>0</v>
      </c>
      <c r="T29" s="25">
        <f t="shared" si="2"/>
        <v>0</v>
      </c>
      <c r="U29" s="25">
        <f t="shared" si="2"/>
        <v>0</v>
      </c>
      <c r="V29" s="25">
        <f t="shared" si="2"/>
        <v>0</v>
      </c>
      <c r="W29" s="25">
        <f t="shared" si="2"/>
        <v>0</v>
      </c>
      <c r="X29" s="25">
        <f t="shared" si="2"/>
        <v>0</v>
      </c>
      <c r="Y29" s="25">
        <f t="shared" si="2"/>
        <v>0</v>
      </c>
      <c r="Z29" s="25">
        <f t="shared" si="2"/>
        <v>0</v>
      </c>
      <c r="AA29" s="25">
        <f t="shared" si="2"/>
        <v>0</v>
      </c>
      <c r="AB29" s="25">
        <f t="shared" si="2"/>
        <v>0</v>
      </c>
      <c r="AC29" s="25">
        <f t="shared" si="2"/>
        <v>0</v>
      </c>
      <c r="AD29" s="25">
        <f t="shared" si="2"/>
        <v>0</v>
      </c>
      <c r="AE29" s="25">
        <f t="shared" si="2"/>
        <v>0</v>
      </c>
      <c r="AF29" s="25">
        <f t="shared" si="2"/>
        <v>0</v>
      </c>
      <c r="AG29" s="25">
        <f t="shared" si="2"/>
        <v>0</v>
      </c>
      <c r="AH29" s="25">
        <f t="shared" si="2"/>
        <v>0</v>
      </c>
      <c r="AI29" s="25">
        <f t="shared" si="2"/>
        <v>0</v>
      </c>
      <c r="AJ29" s="25">
        <f t="shared" si="2"/>
        <v>0</v>
      </c>
      <c r="AK29" s="25">
        <f t="shared" si="2"/>
        <v>0</v>
      </c>
      <c r="AL29" s="25">
        <f t="shared" si="2"/>
        <v>0</v>
      </c>
      <c r="AM29" s="25">
        <f t="shared" si="2"/>
        <v>0</v>
      </c>
      <c r="AN29" s="25">
        <f t="shared" si="2"/>
        <v>0</v>
      </c>
      <c r="AO29" s="25">
        <f t="shared" si="2"/>
        <v>0</v>
      </c>
      <c r="AP29" s="25">
        <f t="shared" si="2"/>
        <v>0</v>
      </c>
      <c r="AQ29" s="25">
        <f t="shared" si="2"/>
        <v>0</v>
      </c>
      <c r="AR29" s="25">
        <f t="shared" si="2"/>
        <v>0</v>
      </c>
      <c r="AS29" s="25">
        <f t="shared" si="2"/>
        <v>0</v>
      </c>
      <c r="AT29" s="25">
        <f t="shared" si="2"/>
        <v>0</v>
      </c>
      <c r="AU29" s="25">
        <f t="shared" si="2"/>
        <v>0</v>
      </c>
      <c r="AV29" s="25">
        <f t="shared" si="2"/>
        <v>0</v>
      </c>
      <c r="AW29" s="25">
        <f t="shared" si="2"/>
        <v>0</v>
      </c>
      <c r="AX29" s="25">
        <f t="shared" si="2"/>
        <v>0</v>
      </c>
      <c r="AY29" s="25">
        <f t="shared" si="2"/>
        <v>0</v>
      </c>
      <c r="AZ29" s="25">
        <f t="shared" si="2"/>
        <v>0</v>
      </c>
      <c r="BA29" s="25">
        <f t="shared" si="2"/>
        <v>0</v>
      </c>
      <c r="BB29" s="25">
        <f t="shared" si="2"/>
        <v>0</v>
      </c>
      <c r="BC29" s="25">
        <f t="shared" si="2"/>
        <v>0</v>
      </c>
      <c r="BD29" s="25">
        <f t="shared" si="2"/>
        <v>0</v>
      </c>
      <c r="BE29" s="25">
        <f t="shared" si="2"/>
        <v>0</v>
      </c>
      <c r="BF29" s="25">
        <f t="shared" si="2"/>
        <v>0</v>
      </c>
      <c r="BG29" s="25">
        <f t="shared" si="2"/>
        <v>0</v>
      </c>
      <c r="BH29" s="25">
        <f t="shared" si="2"/>
        <v>0</v>
      </c>
      <c r="BI29" s="25">
        <f t="shared" si="2"/>
        <v>0</v>
      </c>
    </row>
    <row r="30" spans="1:62">
      <c r="A30" s="1"/>
    </row>
    <row r="31" spans="1:62">
      <c r="A31" s="1"/>
    </row>
    <row r="32" spans="1:62">
      <c r="A32" s="1"/>
    </row>
  </sheetData>
  <sheetProtection algorithmName="SHA-512" hashValue="fKXBcaomzYIxbxwG3zXdE8AlBayaqqBplaBXawlLmPsqUp4kYZ2Mihx/yBW9QVW8ocKvNwDv9YFHaMEXHkXxUA==" saltValue="jMoX1llyF9GEEIsSKy32Zg==" spinCount="100000" sheet="1" objects="1" scenarios="1"/>
  <mergeCells count="2">
    <mergeCell ref="A1:B1"/>
    <mergeCell ref="D1:E1"/>
  </mergeCells>
  <phoneticPr fontId="16" type="noConversion"/>
  <dataValidations count="5">
    <dataValidation type="whole" operator="greaterThanOrEqual" allowBlank="1" showInputMessage="1" showErrorMessage="1" error="Enter whole number" sqref="B26:E28 B22:BI24 B17:BI17" xr:uid="{83A9A79B-A577-4E91-8AF3-1C33AC9B30C6}">
      <formula1>0</formula1>
    </dataValidation>
    <dataValidation type="decimal" operator="greaterThanOrEqual" allowBlank="1" showInputMessage="1" showErrorMessage="1" error="No text" sqref="B12:BI14" xr:uid="{AB34CCBE-080F-4FA8-AFE8-E4E2857AA77D}">
      <formula1>0</formula1>
    </dataValidation>
    <dataValidation type="date" operator="greaterThan" allowBlank="1" showInputMessage="1" showErrorMessage="1" error="x/x/xxxx" sqref="B18:BI20 B9:BI10" xr:uid="{04E7EE83-519B-45E1-BC49-17A6CD1BB3A3}">
      <formula1>32874</formula1>
    </dataValidation>
    <dataValidation type="decimal" operator="greaterThanOrEqual" allowBlank="1" showInputMessage="1" showErrorMessage="1" sqref="B7:BI7" xr:uid="{5D980117-1D5D-413D-A7B5-43680D8C5242}">
      <formula1>0</formula1>
    </dataValidation>
    <dataValidation type="decimal" operator="greaterThanOrEqual" allowBlank="1" showInputMessage="1" showErrorMessage="1" error="No test" sqref="B5:BI5" xr:uid="{49658C7D-CFEE-4071-9252-636B5526DCDE}">
      <formula1>0</formula1>
    </dataValidation>
  </dataValidations>
  <pageMargins left="0.7" right="0.7" top="0.75" bottom="0.75" header="0.3" footer="0.3"/>
  <pageSetup orientation="portrait" r:id="rId1"/>
  <ignoredErrors>
    <ignoredError sqref="B11:F11 B16:E16 F16:G16 H16:BI16 G11:BI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723C-EDEB-4C66-A210-D1293D9E6A6A}">
  <dimension ref="A1:B8"/>
  <sheetViews>
    <sheetView workbookViewId="0">
      <pane ySplit="2" topLeftCell="A3" activePane="bottomLeft" state="frozen"/>
      <selection pane="bottomLeft" sqref="A1:B1"/>
    </sheetView>
  </sheetViews>
  <sheetFormatPr defaultRowHeight="15"/>
  <cols>
    <col min="1" max="1" width="40.5703125" customWidth="1"/>
    <col min="2" max="2" width="19.5703125" customWidth="1"/>
  </cols>
  <sheetData>
    <row r="1" spans="1:2" ht="75.400000000000006" customHeight="1" thickBot="1">
      <c r="A1" s="179" t="s">
        <v>571</v>
      </c>
      <c r="B1" s="180"/>
    </row>
    <row r="2" spans="1:2">
      <c r="A2" s="21" t="s">
        <v>154</v>
      </c>
      <c r="B2" s="8" t="s">
        <v>288</v>
      </c>
    </row>
    <row r="3" spans="1:2" ht="30">
      <c r="A3" s="73" t="s">
        <v>572</v>
      </c>
      <c r="B3" s="37">
        <v>0</v>
      </c>
    </row>
    <row r="4" spans="1:2" ht="30">
      <c r="A4" s="73" t="s">
        <v>573</v>
      </c>
      <c r="B4" s="37">
        <v>0</v>
      </c>
    </row>
    <row r="5" spans="1:2" ht="30">
      <c r="A5" s="73" t="s">
        <v>574</v>
      </c>
      <c r="B5" s="37">
        <v>0</v>
      </c>
    </row>
    <row r="6" spans="1:2" ht="30">
      <c r="A6" s="73" t="s">
        <v>575</v>
      </c>
      <c r="B6" s="37">
        <v>0</v>
      </c>
    </row>
    <row r="7" spans="1:2" ht="30">
      <c r="A7" s="74" t="s">
        <v>576</v>
      </c>
      <c r="B7" s="37">
        <v>0</v>
      </c>
    </row>
    <row r="8" spans="1:2">
      <c r="B8" s="22">
        <f>SUM(B3:B7)</f>
        <v>0</v>
      </c>
    </row>
  </sheetData>
  <sheetProtection algorithmName="SHA-512" hashValue="HuQjquaT6ssLB5s8o4F8BUERRbiPJFaA6niZ5WasPvjE8lQJs+LTcQm3TQzESQyvchBujLKLyzT7HD7D7bcJiQ==" saltValue="KJRz2arL8VOpMhSKToPTYg==" spinCount="100000" sheet="1" objects="1" scenarios="1"/>
  <mergeCells count="1">
    <mergeCell ref="A1:B1"/>
  </mergeCells>
  <dataValidations count="1">
    <dataValidation type="whole" operator="greaterThanOrEqual" allowBlank="1" showInputMessage="1" showErrorMessage="1" error="Enter whole number" sqref="B3:B7" xr:uid="{976BBC3C-21D7-455E-B086-03FA3A552882}">
      <formula1>0</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84208-CE0A-4155-B9E0-E875293F0208}">
  <dimension ref="A1:B15"/>
  <sheetViews>
    <sheetView workbookViewId="0">
      <selection activeCell="A16" sqref="A16"/>
    </sheetView>
  </sheetViews>
  <sheetFormatPr defaultRowHeight="15"/>
  <cols>
    <col min="1" max="1" width="46" customWidth="1"/>
    <col min="2" max="2" width="52.28515625" customWidth="1"/>
  </cols>
  <sheetData>
    <row r="1" spans="1:2">
      <c r="A1" s="10" t="s">
        <v>67</v>
      </c>
      <c r="B1" s="11">
        <f>IFERROR(PROV_TOT,0)</f>
        <v>748565.11</v>
      </c>
    </row>
    <row r="2" spans="1:2">
      <c r="A2" s="10" t="s">
        <v>577</v>
      </c>
      <c r="B2" s="11">
        <f>IFERROR(IND_TOT,0)</f>
        <v>380</v>
      </c>
    </row>
    <row r="3" spans="1:2">
      <c r="A3" s="10" t="s">
        <v>68</v>
      </c>
      <c r="B3" s="11">
        <v>1</v>
      </c>
    </row>
    <row r="4" spans="1:2">
      <c r="A4" s="10" t="s">
        <v>64</v>
      </c>
      <c r="B4" s="11">
        <f>IFERROR(LEV_TOT,0)</f>
        <v>1116719</v>
      </c>
    </row>
    <row r="5" spans="1:2">
      <c r="A5" s="10" t="s">
        <v>517</v>
      </c>
      <c r="B5" s="10">
        <f>IFERROR(TBRA_TOT,0)</f>
        <v>41</v>
      </c>
    </row>
    <row r="6" spans="1:2">
      <c r="A6" s="10" t="s">
        <v>518</v>
      </c>
      <c r="B6" s="10">
        <f>IFERROR(PFBH_TOT,0)</f>
        <v>0</v>
      </c>
    </row>
    <row r="7" spans="1:2">
      <c r="A7" s="10" t="s">
        <v>519</v>
      </c>
      <c r="B7" s="10">
        <f>IFERROR(STTFBH_TOT,0)</f>
        <v>0</v>
      </c>
    </row>
    <row r="8" spans="1:2">
      <c r="A8" s="10" t="s">
        <v>520</v>
      </c>
      <c r="B8" s="10">
        <f>IFERROR(STRMU_TOT,0)</f>
        <v>118</v>
      </c>
    </row>
    <row r="9" spans="1:2">
      <c r="A9" s="10" t="s">
        <v>521</v>
      </c>
      <c r="B9" s="10">
        <f>IFERROR(PHP_TOT,0)</f>
        <v>28</v>
      </c>
    </row>
    <row r="10" spans="1:2">
      <c r="A10" s="10" t="s">
        <v>522</v>
      </c>
      <c r="B10" s="10">
        <f>IFERROR(HI_TOT,0)</f>
        <v>84</v>
      </c>
    </row>
    <row r="11" spans="1:2">
      <c r="A11" s="10" t="s">
        <v>578</v>
      </c>
      <c r="B11" s="10">
        <f>IFERROR(SS_TAB_TOTS,0)</f>
        <v>432</v>
      </c>
    </row>
    <row r="12" spans="1:2">
      <c r="A12" s="10" t="s">
        <v>579</v>
      </c>
      <c r="B12" s="10">
        <f>IFERROR(ATC,0)</f>
        <v>1013</v>
      </c>
    </row>
    <row r="13" spans="1:2">
      <c r="A13" s="10" t="s">
        <v>79</v>
      </c>
      <c r="B13" s="10">
        <f>IFERROR(OCA_TOT,0)</f>
        <v>0</v>
      </c>
    </row>
    <row r="14" spans="1:2">
      <c r="A14" s="10" t="s">
        <v>580</v>
      </c>
      <c r="B14" s="11">
        <f>IFERROR(CD_TOT,0)</f>
        <v>0</v>
      </c>
    </row>
    <row r="15" spans="1:2">
      <c r="A15" s="10" t="s">
        <v>581</v>
      </c>
      <c r="B15" s="11">
        <f>IFERROR(VW_TOT,0)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27EE1-C802-4039-B899-9C92BB5DE1E7}">
  <dimension ref="A1:K48"/>
  <sheetViews>
    <sheetView zoomScaleNormal="100" workbookViewId="0">
      <selection sqref="A1:H1"/>
    </sheetView>
  </sheetViews>
  <sheetFormatPr defaultColWidth="9" defaultRowHeight="15"/>
  <cols>
    <col min="1" max="1" width="9" style="1"/>
    <col min="2" max="2" width="9" style="1" customWidth="1"/>
    <col min="3" max="7" width="9" style="1"/>
    <col min="8" max="8" width="16.28515625" style="1" customWidth="1"/>
    <col min="9" max="10" width="9" style="1"/>
    <col min="11" max="11" width="11.5703125" style="1" customWidth="1"/>
    <col min="12" max="16384" width="9" style="1"/>
  </cols>
  <sheetData>
    <row r="1" spans="1:11" ht="19.5" thickBot="1">
      <c r="A1" s="134" t="s">
        <v>53</v>
      </c>
      <c r="B1" s="135"/>
      <c r="C1" s="135"/>
      <c r="D1" s="135"/>
      <c r="E1" s="135"/>
      <c r="F1" s="135"/>
      <c r="G1" s="135"/>
      <c r="H1" s="136"/>
    </row>
    <row r="3" spans="1:11" ht="15.75">
      <c r="A3" s="20" t="s">
        <v>54</v>
      </c>
    </row>
    <row r="4" spans="1:11" ht="47.25" customHeight="1">
      <c r="B4" s="132" t="s">
        <v>55</v>
      </c>
      <c r="C4" s="132"/>
      <c r="D4" s="132"/>
      <c r="E4" s="132"/>
      <c r="F4" s="132"/>
      <c r="G4" s="132"/>
      <c r="H4" s="132"/>
      <c r="I4" s="132"/>
      <c r="J4" s="132"/>
      <c r="K4" s="132"/>
    </row>
    <row r="5" spans="1:11" ht="30.6" customHeight="1">
      <c r="B5" s="137" t="s">
        <v>56</v>
      </c>
      <c r="C5" s="137"/>
      <c r="D5" s="137"/>
      <c r="E5" s="137"/>
      <c r="F5" s="137"/>
      <c r="G5" s="137"/>
      <c r="H5" s="137"/>
      <c r="I5" s="137"/>
      <c r="J5" s="137"/>
      <c r="K5" s="137"/>
    </row>
    <row r="7" spans="1:11" ht="15.75">
      <c r="A7" s="6" t="s">
        <v>57</v>
      </c>
    </row>
    <row r="8" spans="1:11" ht="57.4" customHeight="1">
      <c r="B8" s="132" t="s">
        <v>58</v>
      </c>
      <c r="C8" s="132"/>
      <c r="D8" s="132"/>
      <c r="E8" s="132"/>
      <c r="F8" s="132"/>
      <c r="G8" s="132"/>
      <c r="H8" s="132"/>
      <c r="I8" s="132"/>
      <c r="J8" s="132"/>
      <c r="K8" s="132"/>
    </row>
    <row r="9" spans="1:11" ht="30.4" customHeight="1">
      <c r="B9" s="133" t="s">
        <v>59</v>
      </c>
      <c r="C9" s="133"/>
      <c r="D9" s="133"/>
      <c r="E9" s="133"/>
      <c r="F9" s="133"/>
      <c r="G9" s="133"/>
      <c r="H9" s="133"/>
      <c r="I9" s="133"/>
      <c r="J9" s="133"/>
      <c r="K9" s="133"/>
    </row>
    <row r="11" spans="1:11" ht="15.75">
      <c r="A11" s="6" t="s">
        <v>60</v>
      </c>
    </row>
    <row r="13" spans="1:11" ht="15.75">
      <c r="B13" s="7" t="s">
        <v>61</v>
      </c>
    </row>
    <row r="14" spans="1:11">
      <c r="B14" s="26" t="s">
        <v>62</v>
      </c>
      <c r="C14" s="5" t="s">
        <v>63</v>
      </c>
    </row>
    <row r="15" spans="1:11">
      <c r="B15" s="26" t="s">
        <v>62</v>
      </c>
      <c r="C15" s="5" t="s">
        <v>64</v>
      </c>
    </row>
    <row r="16" spans="1:11">
      <c r="B16" s="26" t="s">
        <v>62</v>
      </c>
      <c r="C16" s="5" t="s">
        <v>65</v>
      </c>
    </row>
    <row r="17" spans="2:11" ht="15.75">
      <c r="B17" s="7" t="s">
        <v>66</v>
      </c>
    </row>
    <row r="18" spans="2:11">
      <c r="B18" s="26" t="s">
        <v>62</v>
      </c>
      <c r="C18" s="5" t="s">
        <v>67</v>
      </c>
    </row>
    <row r="19" spans="2:11">
      <c r="B19" s="26" t="s">
        <v>62</v>
      </c>
      <c r="C19" s="5" t="s">
        <v>68</v>
      </c>
    </row>
    <row r="20" spans="2:11" ht="45" customHeight="1">
      <c r="B20" s="133" t="s">
        <v>69</v>
      </c>
      <c r="C20" s="133"/>
      <c r="D20" s="133"/>
      <c r="E20" s="133"/>
      <c r="F20" s="133"/>
      <c r="G20" s="133"/>
      <c r="H20" s="133"/>
      <c r="I20" s="133"/>
      <c r="J20" s="133"/>
      <c r="K20" s="133"/>
    </row>
    <row r="21" spans="2:11" ht="16.899999999999999" customHeight="1">
      <c r="B21" s="138" t="s">
        <v>70</v>
      </c>
      <c r="C21" s="138"/>
      <c r="D21" s="138"/>
      <c r="E21" s="138"/>
      <c r="F21" s="138"/>
      <c r="G21" s="138"/>
      <c r="H21" s="138"/>
      <c r="I21" s="138"/>
      <c r="J21" s="138"/>
      <c r="K21" s="138"/>
    </row>
    <row r="22" spans="2:11" ht="10.5" customHeight="1">
      <c r="B22" s="127"/>
      <c r="C22" s="127"/>
      <c r="D22" s="127"/>
      <c r="E22" s="127"/>
      <c r="F22" s="127"/>
      <c r="G22" s="127"/>
      <c r="H22" s="127"/>
      <c r="I22" s="127"/>
      <c r="J22" s="127"/>
      <c r="K22" s="127"/>
    </row>
    <row r="23" spans="2:11" ht="28.9" customHeight="1">
      <c r="B23" s="132" t="s">
        <v>71</v>
      </c>
      <c r="C23" s="132"/>
      <c r="D23" s="132"/>
      <c r="E23" s="132"/>
      <c r="F23" s="132"/>
      <c r="G23" s="132"/>
      <c r="H23" s="132"/>
      <c r="I23" s="132"/>
      <c r="J23" s="132"/>
      <c r="K23" s="132"/>
    </row>
    <row r="24" spans="2:11">
      <c r="B24" s="26" t="s">
        <v>62</v>
      </c>
      <c r="C24" s="5" t="s">
        <v>72</v>
      </c>
    </row>
    <row r="25" spans="2:11">
      <c r="B25" s="26" t="s">
        <v>62</v>
      </c>
      <c r="C25" s="5" t="s">
        <v>73</v>
      </c>
    </row>
    <row r="26" spans="2:11">
      <c r="B26" s="26" t="s">
        <v>62</v>
      </c>
      <c r="C26" s="5" t="s">
        <v>74</v>
      </c>
    </row>
    <row r="27" spans="2:11">
      <c r="B27" s="26" t="s">
        <v>62</v>
      </c>
      <c r="C27" s="5" t="s">
        <v>75</v>
      </c>
    </row>
    <row r="28" spans="2:11">
      <c r="B28" s="26" t="s">
        <v>62</v>
      </c>
      <c r="C28" s="5" t="s">
        <v>76</v>
      </c>
    </row>
    <row r="29" spans="2:11">
      <c r="B29" s="26" t="s">
        <v>62</v>
      </c>
      <c r="C29" s="5" t="s">
        <v>77</v>
      </c>
    </row>
    <row r="30" spans="2:11">
      <c r="B30" s="26" t="s">
        <v>62</v>
      </c>
      <c r="C30" s="5" t="s">
        <v>78</v>
      </c>
    </row>
    <row r="31" spans="2:11">
      <c r="B31" s="26" t="s">
        <v>62</v>
      </c>
      <c r="C31" s="5" t="s">
        <v>79</v>
      </c>
    </row>
    <row r="32" spans="2:11">
      <c r="B32" s="26" t="s">
        <v>62</v>
      </c>
      <c r="C32" s="5" t="s">
        <v>80</v>
      </c>
    </row>
    <row r="33" spans="1:3">
      <c r="B33" s="26" t="s">
        <v>62</v>
      </c>
      <c r="C33" s="5" t="s">
        <v>81</v>
      </c>
    </row>
    <row r="34" spans="1:3">
      <c r="B34" s="26"/>
      <c r="C34" s="5"/>
    </row>
    <row r="35" spans="1:3">
      <c r="C35" s="5"/>
    </row>
    <row r="36" spans="1:3">
      <c r="A36" s="15" t="s">
        <v>82</v>
      </c>
      <c r="C36" s="5"/>
    </row>
    <row r="37" spans="1:3">
      <c r="B37" s="16" t="s">
        <v>83</v>
      </c>
    </row>
    <row r="38" spans="1:3">
      <c r="B38" s="16" t="s">
        <v>84</v>
      </c>
    </row>
    <row r="39" spans="1:3">
      <c r="B39" s="17">
        <v>1</v>
      </c>
      <c r="C39" s="1" t="s">
        <v>85</v>
      </c>
    </row>
    <row r="40" spans="1:3">
      <c r="B40" s="17">
        <v>2</v>
      </c>
      <c r="C40" s="1" t="s">
        <v>86</v>
      </c>
    </row>
    <row r="41" spans="1:3">
      <c r="B41" s="15"/>
    </row>
    <row r="42" spans="1:3">
      <c r="A42" s="7" t="s">
        <v>87</v>
      </c>
    </row>
    <row r="43" spans="1:3">
      <c r="A43" s="18" t="s">
        <v>62</v>
      </c>
      <c r="B43" s="1" t="s">
        <v>88</v>
      </c>
    </row>
    <row r="44" spans="1:3">
      <c r="A44" s="18" t="s">
        <v>62</v>
      </c>
      <c r="B44" s="1" t="s">
        <v>89</v>
      </c>
    </row>
    <row r="45" spans="1:3">
      <c r="A45" s="18" t="s">
        <v>62</v>
      </c>
      <c r="B45" s="1" t="s">
        <v>90</v>
      </c>
    </row>
    <row r="46" spans="1:3">
      <c r="A46" s="18" t="s">
        <v>62</v>
      </c>
      <c r="B46" s="1" t="s">
        <v>91</v>
      </c>
    </row>
    <row r="47" spans="1:3">
      <c r="A47" s="18" t="s">
        <v>62</v>
      </c>
      <c r="B47" s="1" t="s">
        <v>92</v>
      </c>
    </row>
    <row r="48" spans="1:3">
      <c r="A48" s="18" t="s">
        <v>62</v>
      </c>
      <c r="B48" s="1" t="s">
        <v>93</v>
      </c>
    </row>
  </sheetData>
  <sheetProtection algorithmName="SHA-512" hashValue="ktoBEOImBZxNjF3XgSE9TJkYAy9XXLxEnZv9FEX7/am0UWqQjEgxn66oeZQYD11YSrfaX94VM/NMwt8YroEaFQ==" saltValue="wKv5sjjJz2pG2exC5DHkYg==" spinCount="100000" sheet="1" objects="1" scenarios="1"/>
  <mergeCells count="8">
    <mergeCell ref="B23:K23"/>
    <mergeCell ref="B9:K9"/>
    <mergeCell ref="B20:K20"/>
    <mergeCell ref="A1:H1"/>
    <mergeCell ref="B4:K4"/>
    <mergeCell ref="B5:K5"/>
    <mergeCell ref="B8:K8"/>
    <mergeCell ref="B21:K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heetViews>
  <sheetFormatPr defaultRowHeight="15"/>
  <sheetData>
    <row r="1" spans="1:5">
      <c r="A1" t="s">
        <v>94</v>
      </c>
      <c r="B1" t="s">
        <v>95</v>
      </c>
      <c r="C1" t="s">
        <v>96</v>
      </c>
      <c r="D1" t="s">
        <v>97</v>
      </c>
      <c r="E1" t="s">
        <v>98</v>
      </c>
    </row>
    <row r="2" spans="1:5">
      <c r="A2" t="s">
        <v>99</v>
      </c>
      <c r="B2" t="s">
        <v>100</v>
      </c>
      <c r="C2" t="s">
        <v>101</v>
      </c>
      <c r="D2" t="s">
        <v>102</v>
      </c>
      <c r="E2" t="s">
        <v>103</v>
      </c>
    </row>
  </sheetData>
  <pageMargins left="0.7" right="0.7" top="0.7" bottom="0.7"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F16E-902A-46C3-AC85-B4C16C2CDC29}">
  <dimension ref="A1:F31"/>
  <sheetViews>
    <sheetView zoomScaleNormal="100" workbookViewId="0">
      <pane ySplit="2" topLeftCell="A25" activePane="bottomLeft" state="frozen"/>
      <selection pane="bottomLeft" activeCell="B28" sqref="B28"/>
    </sheetView>
  </sheetViews>
  <sheetFormatPr defaultColWidth="9" defaultRowHeight="15"/>
  <cols>
    <col min="1" max="1" width="40.5703125" style="2" customWidth="1"/>
    <col min="2" max="2" width="33.5703125" style="1" customWidth="1"/>
    <col min="3" max="16384" width="9" style="1"/>
  </cols>
  <sheetData>
    <row r="1" spans="1:6" ht="57" customHeight="1" thickBot="1">
      <c r="A1" s="139" t="s">
        <v>104</v>
      </c>
      <c r="B1" s="140"/>
    </row>
    <row r="2" spans="1:6">
      <c r="A2" s="21" t="s">
        <v>105</v>
      </c>
      <c r="B2" s="8" t="s">
        <v>106</v>
      </c>
    </row>
    <row r="3" spans="1:6" ht="30">
      <c r="A3" s="3" t="s">
        <v>107</v>
      </c>
      <c r="B3" s="31" t="s">
        <v>108</v>
      </c>
    </row>
    <row r="4" spans="1:6" ht="30">
      <c r="A4" s="3" t="s">
        <v>109</v>
      </c>
      <c r="B4" s="31" t="s">
        <v>110</v>
      </c>
    </row>
    <row r="5" spans="1:6" ht="30">
      <c r="A5" s="3" t="s">
        <v>111</v>
      </c>
      <c r="B5" s="123" t="s">
        <v>112</v>
      </c>
      <c r="F5" s="125"/>
    </row>
    <row r="6" spans="1:6" ht="30">
      <c r="A6" s="3" t="s">
        <v>113</v>
      </c>
      <c r="B6" s="32">
        <v>696783</v>
      </c>
    </row>
    <row r="7" spans="1:6" ht="30">
      <c r="A7" s="3" t="s">
        <v>114</v>
      </c>
      <c r="B7" s="31" t="s">
        <v>115</v>
      </c>
    </row>
    <row r="8" spans="1:6" ht="29.65" customHeight="1">
      <c r="A8" s="3" t="s">
        <v>116</v>
      </c>
      <c r="B8" s="31" t="s">
        <v>100</v>
      </c>
    </row>
    <row r="9" spans="1:6" ht="30">
      <c r="A9" s="3" t="s">
        <v>117</v>
      </c>
      <c r="B9" s="31" t="s">
        <v>100</v>
      </c>
    </row>
    <row r="10" spans="1:6" ht="30">
      <c r="A10" s="3" t="s">
        <v>118</v>
      </c>
      <c r="B10" s="31" t="s">
        <v>119</v>
      </c>
    </row>
    <row r="11" spans="1:6" ht="30">
      <c r="A11" s="3" t="s">
        <v>120</v>
      </c>
      <c r="B11" s="126">
        <v>74112</v>
      </c>
    </row>
    <row r="12" spans="1:6" ht="30">
      <c r="A12" s="3" t="s">
        <v>121</v>
      </c>
      <c r="B12" s="31" t="s">
        <v>122</v>
      </c>
    </row>
    <row r="13" spans="1:6" ht="30">
      <c r="A13" s="3" t="s">
        <v>123</v>
      </c>
      <c r="B13" s="31" t="s">
        <v>124</v>
      </c>
    </row>
    <row r="14" spans="1:6" ht="30">
      <c r="A14" s="3" t="s">
        <v>125</v>
      </c>
      <c r="B14" s="31" t="s">
        <v>126</v>
      </c>
    </row>
    <row r="15" spans="1:6">
      <c r="A15" s="3" t="s">
        <v>127</v>
      </c>
      <c r="B15" s="31" t="s">
        <v>128</v>
      </c>
    </row>
    <row r="16" spans="1:6">
      <c r="A16" s="3" t="s">
        <v>129</v>
      </c>
      <c r="B16" s="31" t="s">
        <v>130</v>
      </c>
    </row>
    <row r="17" spans="1:2">
      <c r="A17" s="3" t="s">
        <v>131</v>
      </c>
      <c r="B17" s="31" t="s">
        <v>132</v>
      </c>
    </row>
    <row r="18" spans="1:2">
      <c r="A18" s="3" t="s">
        <v>133</v>
      </c>
      <c r="B18" s="31" t="s">
        <v>134</v>
      </c>
    </row>
    <row r="19" spans="1:2" ht="30">
      <c r="A19" s="4" t="s">
        <v>135</v>
      </c>
      <c r="B19" s="31" t="s">
        <v>136</v>
      </c>
    </row>
    <row r="20" spans="1:2">
      <c r="A20" s="4" t="s">
        <v>137</v>
      </c>
      <c r="B20" s="31" t="s">
        <v>138</v>
      </c>
    </row>
    <row r="21" spans="1:2">
      <c r="A21" s="4" t="s">
        <v>139</v>
      </c>
      <c r="B21" s="31" t="s">
        <v>140</v>
      </c>
    </row>
    <row r="22" spans="1:2" ht="45">
      <c r="A22" s="3" t="s">
        <v>141</v>
      </c>
      <c r="B22" s="31" t="s">
        <v>142</v>
      </c>
    </row>
    <row r="23" spans="1:2" ht="105">
      <c r="A23" s="3" t="s">
        <v>143</v>
      </c>
      <c r="B23" s="31" t="s">
        <v>144</v>
      </c>
    </row>
    <row r="24" spans="1:2" ht="30">
      <c r="A24" s="3" t="s">
        <v>145</v>
      </c>
      <c r="B24" s="31">
        <v>1</v>
      </c>
    </row>
    <row r="25" spans="1:2" ht="30">
      <c r="A25" s="3" t="s">
        <v>146</v>
      </c>
      <c r="B25" s="31" t="s">
        <v>147</v>
      </c>
    </row>
    <row r="26" spans="1:2" ht="45">
      <c r="A26" s="4" t="s">
        <v>148</v>
      </c>
      <c r="B26" s="31" t="s">
        <v>140</v>
      </c>
    </row>
    <row r="27" spans="1:2" ht="28.5" customHeight="1">
      <c r="A27" s="65" t="s">
        <v>149</v>
      </c>
      <c r="B27" s="65"/>
    </row>
    <row r="28" spans="1:2" ht="30">
      <c r="A28" s="4" t="s">
        <v>150</v>
      </c>
      <c r="B28" s="32">
        <v>51780.25</v>
      </c>
    </row>
    <row r="29" spans="1:2" ht="30">
      <c r="A29" s="4" t="s">
        <v>151</v>
      </c>
      <c r="B29" s="32">
        <v>0</v>
      </c>
    </row>
    <row r="30" spans="1:2" ht="30">
      <c r="A30" s="4" t="s">
        <v>152</v>
      </c>
      <c r="B30" s="32">
        <v>1.86</v>
      </c>
    </row>
    <row r="31" spans="1:2">
      <c r="A31" s="128"/>
      <c r="B31" s="25">
        <f>B6+(SUM(B28:B30))</f>
        <v>748565.11</v>
      </c>
    </row>
  </sheetData>
  <sheetProtection algorithmName="SHA-512" hashValue="bZUyhZZTqS1E7JhiuhA13u2FT+P4Rv4yEImcZIyRpUWYpM4dJqejumbBzJe04v3A8BKDMKUtuL84RHNIDmJEtg==" saltValue="sP1Pu1kGu+NT1jH8oQWV6w==" spinCount="100000" sheet="1" objects="1" scenarios="1"/>
  <mergeCells count="1">
    <mergeCell ref="A1:B1"/>
  </mergeCells>
  <dataValidations count="3">
    <dataValidation type="decimal" operator="greaterThanOrEqual" allowBlank="1" showInputMessage="1" showErrorMessage="1" sqref="B6" xr:uid="{F1E59AFD-9F04-4253-86F8-B497B7BF21FB}">
      <formula1>0</formula1>
    </dataValidation>
    <dataValidation type="decimal" operator="greaterThanOrEqual" allowBlank="1" showInputMessage="1" showErrorMessage="1" error="No text" sqref="B28:B30" xr:uid="{19AC312A-3A27-4778-A282-9BEDC9C6DBCA}">
      <formula1>0</formula1>
    </dataValidation>
    <dataValidation operator="greaterThanOrEqual" allowBlank="1" showInputMessage="1" showErrorMessage="1" sqref="B11" xr:uid="{F28AEA0B-29EF-462A-A9E5-DB867041A422}"/>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44D0-907F-4337-BBF3-F19D3A100F0C}">
  <dimension ref="A1:B23"/>
  <sheetViews>
    <sheetView zoomScaleNormal="100" workbookViewId="0">
      <pane ySplit="2" topLeftCell="A3" activePane="bottomLeft" state="frozen"/>
      <selection pane="bottomLeft" activeCell="B18" sqref="B18"/>
    </sheetView>
  </sheetViews>
  <sheetFormatPr defaultColWidth="9.28515625" defaultRowHeight="14.85" customHeight="1"/>
  <cols>
    <col min="1" max="1" width="70.28515625" style="2" customWidth="1"/>
    <col min="2" max="2" width="26.7109375" style="1" customWidth="1"/>
    <col min="3" max="16384" width="9.28515625" style="1"/>
  </cols>
  <sheetData>
    <row r="1" spans="1:2" ht="52.15" customHeight="1" thickBot="1">
      <c r="A1" s="139" t="s">
        <v>153</v>
      </c>
      <c r="B1" s="141"/>
    </row>
    <row r="2" spans="1:2" ht="14.85" customHeight="1">
      <c r="A2" s="21" t="s">
        <v>154</v>
      </c>
      <c r="B2" s="8" t="s">
        <v>106</v>
      </c>
    </row>
    <row r="3" spans="1:2" ht="14.85" customHeight="1">
      <c r="A3" s="75" t="s">
        <v>155</v>
      </c>
      <c r="B3" s="55"/>
    </row>
    <row r="4" spans="1:2" ht="14.85" customHeight="1">
      <c r="A4" s="3" t="s">
        <v>156</v>
      </c>
      <c r="B4" s="31" t="s">
        <v>157</v>
      </c>
    </row>
    <row r="5" spans="1:2" ht="14.85" customHeight="1">
      <c r="A5" s="3" t="s">
        <v>158</v>
      </c>
      <c r="B5" s="31" t="s">
        <v>159</v>
      </c>
    </row>
    <row r="6" spans="1:2" ht="14.85" customHeight="1">
      <c r="A6" s="3" t="s">
        <v>160</v>
      </c>
      <c r="B6" s="31" t="s">
        <v>161</v>
      </c>
    </row>
    <row r="7" spans="1:2" ht="14.85" customHeight="1">
      <c r="A7" s="3" t="s">
        <v>162</v>
      </c>
      <c r="B7" s="31" t="s">
        <v>163</v>
      </c>
    </row>
    <row r="8" spans="1:2" ht="15">
      <c r="A8" s="3" t="s">
        <v>164</v>
      </c>
      <c r="B8" s="31" t="s">
        <v>126</v>
      </c>
    </row>
    <row r="9" spans="1:2" ht="14.85" customHeight="1">
      <c r="A9" s="3" t="s">
        <v>165</v>
      </c>
      <c r="B9" s="31" t="s">
        <v>166</v>
      </c>
    </row>
    <row r="10" spans="1:2" ht="14.85" customHeight="1">
      <c r="A10" s="75" t="s">
        <v>167</v>
      </c>
      <c r="B10" s="72"/>
    </row>
    <row r="11" spans="1:2" ht="14.85" customHeight="1">
      <c r="A11" s="3" t="s">
        <v>168</v>
      </c>
      <c r="B11" s="31" t="s">
        <v>169</v>
      </c>
    </row>
    <row r="12" spans="1:2" ht="14.85" customHeight="1">
      <c r="A12" s="3" t="s">
        <v>170</v>
      </c>
      <c r="B12" s="31" t="s">
        <v>171</v>
      </c>
    </row>
    <row r="13" spans="1:2" ht="14.85" customHeight="1">
      <c r="A13" s="3" t="s">
        <v>172</v>
      </c>
      <c r="B13" s="31" t="s">
        <v>161</v>
      </c>
    </row>
    <row r="14" spans="1:2" ht="14.85" customHeight="1">
      <c r="A14" s="3" t="s">
        <v>173</v>
      </c>
      <c r="B14" s="31" t="s">
        <v>174</v>
      </c>
    </row>
    <row r="15" spans="1:2" ht="30">
      <c r="A15" s="3" t="s">
        <v>175</v>
      </c>
      <c r="B15" s="31" t="s">
        <v>126</v>
      </c>
    </row>
    <row r="16" spans="1:2" ht="14.85" customHeight="1">
      <c r="A16" s="3" t="s">
        <v>176</v>
      </c>
      <c r="B16" s="31" t="s">
        <v>166</v>
      </c>
    </row>
    <row r="17" spans="1:2" ht="14.85" customHeight="1">
      <c r="A17" s="75" t="s">
        <v>177</v>
      </c>
      <c r="B17" s="72"/>
    </row>
    <row r="18" spans="1:2" ht="14.85" customHeight="1">
      <c r="A18" s="3" t="s">
        <v>178</v>
      </c>
      <c r="B18" s="31" t="s">
        <v>179</v>
      </c>
    </row>
    <row r="19" spans="1:2" ht="14.85" customHeight="1">
      <c r="A19" s="3" t="s">
        <v>180</v>
      </c>
      <c r="B19" s="31" t="s">
        <v>181</v>
      </c>
    </row>
    <row r="20" spans="1:2" ht="14.85" customHeight="1">
      <c r="A20" s="3" t="s">
        <v>182</v>
      </c>
      <c r="B20" s="31" t="s">
        <v>124</v>
      </c>
    </row>
    <row r="21" spans="1:2" ht="14.85" customHeight="1">
      <c r="A21" s="3" t="s">
        <v>183</v>
      </c>
      <c r="B21" s="31" t="s">
        <v>184</v>
      </c>
    </row>
    <row r="22" spans="1:2" ht="14.85" customHeight="1">
      <c r="A22" s="3" t="s">
        <v>185</v>
      </c>
      <c r="B22" s="31" t="s">
        <v>126</v>
      </c>
    </row>
    <row r="23" spans="1:2" ht="14.85" customHeight="1">
      <c r="A23" s="3" t="s">
        <v>186</v>
      </c>
      <c r="B23" s="31" t="s">
        <v>128</v>
      </c>
    </row>
  </sheetData>
  <sheetProtection algorithmName="SHA-512" hashValue="6qip5aSu0AqKIJdSESfbY1zxeK8XfUv8t7nSPLIQUNrm7ILpwSqRUfcm9Yob/ONHgAtYEEArooMjoDwxcw5PVw==" saltValue="GpLL+1+zCe8VC2JO6eKJQg==" spinCount="100000" sheet="1" objects="1" scenarios="1"/>
  <mergeCells count="1">
    <mergeCell ref="A1:B1"/>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8874D-6BB7-408D-BEB4-286021965123}">
  <sheetPr>
    <pageSetUpPr fitToPage="1"/>
  </sheetPr>
  <dimension ref="A1:AA51"/>
  <sheetViews>
    <sheetView tabSelected="1" zoomScaleNormal="100" workbookViewId="0">
      <pane xSplit="1" ySplit="3" topLeftCell="F8" activePane="bottomRight" state="frozen"/>
      <selection pane="bottomRight" activeCell="F8" sqref="F8"/>
      <selection pane="bottomLeft" activeCell="A4" sqref="A4"/>
      <selection pane="topRight" activeCell="B1" sqref="B1"/>
    </sheetView>
  </sheetViews>
  <sheetFormatPr defaultRowHeight="15"/>
  <cols>
    <col min="1" max="1" width="40" customWidth="1"/>
    <col min="8" max="8" width="11.140625" customWidth="1"/>
    <col min="26" max="26" width="35.42578125" customWidth="1"/>
  </cols>
  <sheetData>
    <row r="1" spans="1:27" ht="39" customHeight="1" thickBot="1">
      <c r="A1" s="139" t="s">
        <v>187</v>
      </c>
      <c r="B1" s="142"/>
      <c r="C1" s="142"/>
      <c r="D1" s="142"/>
      <c r="E1" s="142"/>
      <c r="F1" s="142"/>
      <c r="G1" s="142"/>
      <c r="H1" s="142"/>
      <c r="I1" s="142"/>
      <c r="J1" s="142"/>
      <c r="K1" s="142"/>
      <c r="L1" s="143"/>
    </row>
    <row r="2" spans="1:27" ht="45" customHeight="1" thickBot="1">
      <c r="A2" s="105" t="s">
        <v>188</v>
      </c>
      <c r="B2" s="149" t="s">
        <v>189</v>
      </c>
      <c r="C2" s="150"/>
      <c r="D2" s="150"/>
      <c r="E2" s="151"/>
      <c r="F2" s="149" t="s">
        <v>190</v>
      </c>
      <c r="G2" s="150"/>
      <c r="H2" s="150"/>
      <c r="I2" s="151"/>
      <c r="J2" s="149" t="s">
        <v>191</v>
      </c>
      <c r="K2" s="150"/>
      <c r="L2" s="150"/>
      <c r="M2" s="148"/>
      <c r="N2" s="146" t="s">
        <v>192</v>
      </c>
      <c r="O2" s="147"/>
      <c r="P2" s="147"/>
      <c r="Q2" s="148"/>
      <c r="R2" s="146" t="s">
        <v>193</v>
      </c>
      <c r="S2" s="147"/>
      <c r="T2" s="147"/>
      <c r="U2" s="148"/>
      <c r="V2" s="146" t="s">
        <v>194</v>
      </c>
      <c r="W2" s="147"/>
      <c r="X2" s="147"/>
      <c r="Y2" s="148"/>
      <c r="Z2" s="106" t="s">
        <v>195</v>
      </c>
      <c r="AA2" s="22" t="s">
        <v>196</v>
      </c>
    </row>
    <row r="3" spans="1:27" ht="30.75" thickBot="1">
      <c r="A3" s="107"/>
      <c r="B3" s="108" t="s">
        <v>197</v>
      </c>
      <c r="C3" s="108" t="s">
        <v>198</v>
      </c>
      <c r="D3" s="108" t="s">
        <v>199</v>
      </c>
      <c r="E3" s="108" t="s">
        <v>200</v>
      </c>
      <c r="F3" s="108" t="s">
        <v>197</v>
      </c>
      <c r="G3" s="108" t="s">
        <v>198</v>
      </c>
      <c r="H3" s="108" t="s">
        <v>199</v>
      </c>
      <c r="I3" s="108" t="s">
        <v>200</v>
      </c>
      <c r="J3" s="108" t="s">
        <v>197</v>
      </c>
      <c r="K3" s="108" t="s">
        <v>198</v>
      </c>
      <c r="L3" s="108" t="s">
        <v>199</v>
      </c>
      <c r="M3" s="108" t="s">
        <v>200</v>
      </c>
      <c r="N3" s="108" t="s">
        <v>197</v>
      </c>
      <c r="O3" s="108" t="s">
        <v>198</v>
      </c>
      <c r="P3" s="108" t="s">
        <v>199</v>
      </c>
      <c r="Q3" s="108" t="s">
        <v>200</v>
      </c>
      <c r="R3" s="108" t="s">
        <v>197</v>
      </c>
      <c r="S3" s="108" t="s">
        <v>198</v>
      </c>
      <c r="T3" s="108" t="s">
        <v>199</v>
      </c>
      <c r="U3" s="108" t="s">
        <v>200</v>
      </c>
      <c r="V3" s="108" t="s">
        <v>197</v>
      </c>
      <c r="W3" s="108" t="s">
        <v>198</v>
      </c>
      <c r="X3" s="108" t="s">
        <v>199</v>
      </c>
      <c r="Y3" s="108" t="s">
        <v>200</v>
      </c>
      <c r="Z3" s="106" t="s">
        <v>201</v>
      </c>
      <c r="AA3" s="22" t="s">
        <v>202</v>
      </c>
    </row>
    <row r="4" spans="1:27" ht="15.75" thickBot="1">
      <c r="A4" s="130" t="s">
        <v>203</v>
      </c>
      <c r="B4" s="49">
        <v>0</v>
      </c>
      <c r="C4" s="50">
        <v>0</v>
      </c>
      <c r="D4" s="50">
        <v>1</v>
      </c>
      <c r="E4" s="50">
        <v>1</v>
      </c>
      <c r="F4" s="50">
        <v>0</v>
      </c>
      <c r="G4" s="50">
        <v>0</v>
      </c>
      <c r="H4" s="50">
        <v>3</v>
      </c>
      <c r="I4" s="50">
        <v>0</v>
      </c>
      <c r="J4" s="50">
        <v>0</v>
      </c>
      <c r="K4" s="50">
        <v>0</v>
      </c>
      <c r="L4" s="50">
        <v>0</v>
      </c>
      <c r="M4" s="50">
        <v>0</v>
      </c>
      <c r="N4" s="50">
        <v>0</v>
      </c>
      <c r="O4" s="50">
        <v>0</v>
      </c>
      <c r="P4" s="50">
        <v>0</v>
      </c>
      <c r="Q4" s="50">
        <v>0</v>
      </c>
      <c r="R4" s="50">
        <v>0</v>
      </c>
      <c r="S4" s="50">
        <v>0</v>
      </c>
      <c r="T4" s="50">
        <v>0</v>
      </c>
      <c r="U4" s="50">
        <v>0</v>
      </c>
      <c r="V4" s="50">
        <v>0</v>
      </c>
      <c r="W4" s="50">
        <v>0</v>
      </c>
      <c r="X4" s="50">
        <v>0</v>
      </c>
      <c r="Y4" s="50">
        <v>0</v>
      </c>
      <c r="Z4" s="50">
        <v>0</v>
      </c>
      <c r="AA4" s="22">
        <f>SUM(B4:Y4)</f>
        <v>5</v>
      </c>
    </row>
    <row r="5" spans="1:27" ht="15.75" thickBot="1">
      <c r="A5" s="130" t="s">
        <v>204</v>
      </c>
      <c r="B5" s="49">
        <v>0</v>
      </c>
      <c r="C5" s="50">
        <v>0</v>
      </c>
      <c r="D5" s="50">
        <v>0</v>
      </c>
      <c r="E5" s="50">
        <v>0</v>
      </c>
      <c r="F5" s="50">
        <v>0</v>
      </c>
      <c r="G5" s="50">
        <v>0</v>
      </c>
      <c r="H5" s="50">
        <v>0</v>
      </c>
      <c r="I5" s="50">
        <v>0</v>
      </c>
      <c r="J5" s="50">
        <v>0</v>
      </c>
      <c r="K5" s="50">
        <v>0</v>
      </c>
      <c r="L5" s="50">
        <v>0</v>
      </c>
      <c r="M5" s="50">
        <v>0</v>
      </c>
      <c r="N5" s="50">
        <v>0</v>
      </c>
      <c r="O5" s="50">
        <v>0</v>
      </c>
      <c r="P5" s="50">
        <v>0</v>
      </c>
      <c r="Q5" s="50">
        <v>0</v>
      </c>
      <c r="R5" s="50">
        <v>0</v>
      </c>
      <c r="S5" s="50">
        <v>0</v>
      </c>
      <c r="T5" s="50">
        <v>0</v>
      </c>
      <c r="U5" s="50">
        <v>0</v>
      </c>
      <c r="V5" s="50">
        <v>0</v>
      </c>
      <c r="W5" s="50">
        <v>0</v>
      </c>
      <c r="X5" s="50">
        <v>0</v>
      </c>
      <c r="Y5" s="50">
        <v>0</v>
      </c>
      <c r="Z5" s="50">
        <v>0</v>
      </c>
      <c r="AA5" s="22">
        <f t="shared" ref="AA5:AA13" si="0">SUM(B5:Y5)</f>
        <v>0</v>
      </c>
    </row>
    <row r="6" spans="1:27" ht="15.75" thickBot="1">
      <c r="A6" s="130" t="s">
        <v>205</v>
      </c>
      <c r="B6" s="49">
        <v>0</v>
      </c>
      <c r="C6" s="50">
        <v>11</v>
      </c>
      <c r="D6" s="50">
        <v>35</v>
      </c>
      <c r="E6" s="50">
        <v>24</v>
      </c>
      <c r="F6" s="50">
        <v>0</v>
      </c>
      <c r="G6" s="50">
        <v>2</v>
      </c>
      <c r="H6" s="50">
        <v>10</v>
      </c>
      <c r="I6" s="50">
        <v>14</v>
      </c>
      <c r="J6" s="50">
        <v>0</v>
      </c>
      <c r="K6" s="50">
        <v>0</v>
      </c>
      <c r="L6" s="50">
        <v>0</v>
      </c>
      <c r="M6" s="50">
        <v>0</v>
      </c>
      <c r="N6" s="50">
        <v>0</v>
      </c>
      <c r="O6" s="50">
        <v>1</v>
      </c>
      <c r="P6" s="50">
        <v>1</v>
      </c>
      <c r="Q6" s="50">
        <v>0</v>
      </c>
      <c r="R6" s="50">
        <v>0</v>
      </c>
      <c r="S6" s="50">
        <v>0</v>
      </c>
      <c r="T6" s="50">
        <v>0</v>
      </c>
      <c r="U6" s="50">
        <v>0</v>
      </c>
      <c r="V6" s="50">
        <v>0</v>
      </c>
      <c r="W6" s="50">
        <v>0</v>
      </c>
      <c r="X6" s="50">
        <v>0</v>
      </c>
      <c r="Y6" s="50">
        <v>0</v>
      </c>
      <c r="Z6" s="50">
        <v>0</v>
      </c>
      <c r="AA6" s="22">
        <f t="shared" si="0"/>
        <v>98</v>
      </c>
    </row>
    <row r="7" spans="1:27" ht="15.75" thickBot="1">
      <c r="A7" s="130" t="s">
        <v>206</v>
      </c>
      <c r="B7" s="49">
        <v>0</v>
      </c>
      <c r="C7" s="50">
        <v>0</v>
      </c>
      <c r="D7" s="50">
        <v>0</v>
      </c>
      <c r="E7" s="50">
        <v>0</v>
      </c>
      <c r="F7" s="50">
        <v>0</v>
      </c>
      <c r="G7" s="50">
        <v>0</v>
      </c>
      <c r="H7" s="50">
        <v>0</v>
      </c>
      <c r="I7" s="50">
        <v>0</v>
      </c>
      <c r="J7" s="50">
        <v>0</v>
      </c>
      <c r="K7" s="50">
        <v>0</v>
      </c>
      <c r="L7" s="50">
        <v>0</v>
      </c>
      <c r="M7" s="50">
        <v>0</v>
      </c>
      <c r="N7" s="50">
        <v>0</v>
      </c>
      <c r="O7" s="50">
        <v>0</v>
      </c>
      <c r="P7" s="50">
        <v>0</v>
      </c>
      <c r="Q7" s="50">
        <v>0</v>
      </c>
      <c r="R7" s="50">
        <v>0</v>
      </c>
      <c r="S7" s="50">
        <v>0</v>
      </c>
      <c r="T7" s="50">
        <v>0</v>
      </c>
      <c r="U7" s="50">
        <v>0</v>
      </c>
      <c r="V7" s="50">
        <v>0</v>
      </c>
      <c r="W7" s="50">
        <v>0</v>
      </c>
      <c r="X7" s="50">
        <v>0</v>
      </c>
      <c r="Y7" s="50">
        <v>0</v>
      </c>
      <c r="Z7" s="50">
        <v>0</v>
      </c>
      <c r="AA7" s="22">
        <f t="shared" si="0"/>
        <v>0</v>
      </c>
    </row>
    <row r="8" spans="1:27" ht="15.75" thickBot="1">
      <c r="A8" s="130" t="s">
        <v>207</v>
      </c>
      <c r="B8" s="49">
        <v>0</v>
      </c>
      <c r="C8" s="50">
        <v>2</v>
      </c>
      <c r="D8" s="50">
        <v>6</v>
      </c>
      <c r="E8" s="50">
        <v>14</v>
      </c>
      <c r="F8" s="50"/>
      <c r="G8" s="50">
        <v>2</v>
      </c>
      <c r="H8" s="50">
        <v>2</v>
      </c>
      <c r="I8" s="50">
        <v>4</v>
      </c>
      <c r="J8" s="50">
        <v>0</v>
      </c>
      <c r="K8" s="50">
        <v>0</v>
      </c>
      <c r="L8" s="50">
        <v>0</v>
      </c>
      <c r="M8" s="50">
        <v>0</v>
      </c>
      <c r="N8" s="50">
        <v>0</v>
      </c>
      <c r="O8" s="50">
        <v>0</v>
      </c>
      <c r="P8" s="50">
        <v>0</v>
      </c>
      <c r="Q8" s="50">
        <v>0</v>
      </c>
      <c r="R8" s="50">
        <v>0</v>
      </c>
      <c r="S8" s="50">
        <v>0</v>
      </c>
      <c r="T8" s="50">
        <v>0</v>
      </c>
      <c r="U8" s="50">
        <v>0</v>
      </c>
      <c r="V8" s="50">
        <v>0</v>
      </c>
      <c r="W8" s="50">
        <v>0</v>
      </c>
      <c r="X8" s="50">
        <v>0</v>
      </c>
      <c r="Y8" s="50">
        <v>0</v>
      </c>
      <c r="Z8" s="50">
        <v>0</v>
      </c>
      <c r="AA8" s="22">
        <f t="shared" si="0"/>
        <v>30</v>
      </c>
    </row>
    <row r="9" spans="1:27" ht="30.75" thickBot="1">
      <c r="A9" s="130" t="s">
        <v>208</v>
      </c>
      <c r="B9" s="49">
        <v>0</v>
      </c>
      <c r="C9" s="50">
        <v>0</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50">
        <v>0</v>
      </c>
      <c r="X9" s="50">
        <v>0</v>
      </c>
      <c r="Y9" s="50">
        <v>0</v>
      </c>
      <c r="Z9" s="50">
        <v>0</v>
      </c>
      <c r="AA9" s="22">
        <f t="shared" si="0"/>
        <v>0</v>
      </c>
    </row>
    <row r="10" spans="1:27" ht="16.5" customHeight="1" thickBot="1">
      <c r="A10" s="130" t="s">
        <v>209</v>
      </c>
      <c r="B10" s="49">
        <v>0</v>
      </c>
      <c r="C10" s="50">
        <v>0</v>
      </c>
      <c r="D10" s="50">
        <v>1</v>
      </c>
      <c r="E10" s="50">
        <v>0</v>
      </c>
      <c r="F10" s="50">
        <v>0</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50">
        <v>0</v>
      </c>
      <c r="X10" s="50">
        <v>0</v>
      </c>
      <c r="Y10" s="50">
        <v>0</v>
      </c>
      <c r="Z10" s="50">
        <v>0</v>
      </c>
      <c r="AA10" s="22">
        <f t="shared" si="0"/>
        <v>1</v>
      </c>
    </row>
    <row r="11" spans="1:27" ht="15.75" thickBot="1">
      <c r="A11" s="130" t="s">
        <v>210</v>
      </c>
      <c r="B11" s="49">
        <v>0</v>
      </c>
      <c r="C11" s="50">
        <v>0</v>
      </c>
      <c r="D11" s="50">
        <v>1</v>
      </c>
      <c r="E11" s="50">
        <v>0</v>
      </c>
      <c r="F11" s="50">
        <v>0</v>
      </c>
      <c r="G11" s="50">
        <v>0</v>
      </c>
      <c r="H11" s="50">
        <v>0</v>
      </c>
      <c r="I11" s="50">
        <v>0</v>
      </c>
      <c r="J11" s="50">
        <v>0</v>
      </c>
      <c r="K11" s="50">
        <v>0</v>
      </c>
      <c r="L11" s="50">
        <v>0</v>
      </c>
      <c r="M11" s="50">
        <v>0</v>
      </c>
      <c r="N11" s="50">
        <v>0</v>
      </c>
      <c r="O11" s="50">
        <v>0</v>
      </c>
      <c r="P11" s="50">
        <v>0</v>
      </c>
      <c r="Q11" s="50">
        <v>0</v>
      </c>
      <c r="R11" s="50">
        <v>0</v>
      </c>
      <c r="S11" s="50">
        <v>0</v>
      </c>
      <c r="T11" s="50">
        <v>0</v>
      </c>
      <c r="U11" s="50">
        <v>0</v>
      </c>
      <c r="V11" s="50">
        <v>0</v>
      </c>
      <c r="W11" s="50">
        <v>0</v>
      </c>
      <c r="X11" s="50">
        <v>0</v>
      </c>
      <c r="Y11" s="50">
        <v>0</v>
      </c>
      <c r="Z11" s="50">
        <v>0</v>
      </c>
      <c r="AA11" s="22">
        <f t="shared" si="0"/>
        <v>1</v>
      </c>
    </row>
    <row r="12" spans="1:27" ht="15.75" thickBot="1">
      <c r="A12" s="130" t="s">
        <v>211</v>
      </c>
      <c r="B12" s="49">
        <v>0</v>
      </c>
      <c r="C12" s="50">
        <v>0</v>
      </c>
      <c r="D12" s="50">
        <v>0</v>
      </c>
      <c r="E12" s="50">
        <v>1</v>
      </c>
      <c r="F12" s="50">
        <v>0</v>
      </c>
      <c r="G12" s="50">
        <v>0</v>
      </c>
      <c r="H12" s="50">
        <v>0</v>
      </c>
      <c r="I12" s="50">
        <v>0</v>
      </c>
      <c r="J12" s="50">
        <v>0</v>
      </c>
      <c r="K12" s="50">
        <v>0</v>
      </c>
      <c r="L12" s="50">
        <v>0</v>
      </c>
      <c r="M12" s="50">
        <v>0</v>
      </c>
      <c r="N12" s="50">
        <v>0</v>
      </c>
      <c r="O12" s="50">
        <v>0</v>
      </c>
      <c r="P12" s="50">
        <v>0</v>
      </c>
      <c r="Q12" s="50">
        <v>0</v>
      </c>
      <c r="R12" s="50">
        <v>0</v>
      </c>
      <c r="S12" s="50">
        <v>0</v>
      </c>
      <c r="T12" s="50">
        <v>0</v>
      </c>
      <c r="U12" s="50">
        <v>0</v>
      </c>
      <c r="V12" s="50">
        <v>0</v>
      </c>
      <c r="W12" s="50">
        <v>0</v>
      </c>
      <c r="X12" s="50">
        <v>0</v>
      </c>
      <c r="Y12" s="50">
        <v>0</v>
      </c>
      <c r="Z12" s="50">
        <v>0</v>
      </c>
      <c r="AA12" s="22">
        <f t="shared" si="0"/>
        <v>1</v>
      </c>
    </row>
    <row r="13" spans="1:27" ht="15.75" thickBot="1">
      <c r="A13" s="130" t="s">
        <v>212</v>
      </c>
      <c r="B13" s="49">
        <v>0</v>
      </c>
      <c r="C13" s="50">
        <v>15</v>
      </c>
      <c r="D13" s="50">
        <v>76</v>
      </c>
      <c r="E13" s="50">
        <v>110</v>
      </c>
      <c r="F13" s="50">
        <v>0</v>
      </c>
      <c r="G13" s="50">
        <v>5</v>
      </c>
      <c r="H13" s="50">
        <v>21</v>
      </c>
      <c r="I13" s="50">
        <v>17</v>
      </c>
      <c r="J13" s="50">
        <v>0</v>
      </c>
      <c r="K13" s="50">
        <v>0</v>
      </c>
      <c r="L13" s="50">
        <v>0</v>
      </c>
      <c r="M13" s="50">
        <v>0</v>
      </c>
      <c r="N13" s="50">
        <v>0</v>
      </c>
      <c r="O13" s="50">
        <v>0</v>
      </c>
      <c r="P13" s="50">
        <v>0</v>
      </c>
      <c r="Q13" s="50">
        <v>0</v>
      </c>
      <c r="R13" s="50">
        <v>0</v>
      </c>
      <c r="S13" s="50">
        <v>0</v>
      </c>
      <c r="T13" s="50">
        <v>0</v>
      </c>
      <c r="U13" s="50">
        <v>0</v>
      </c>
      <c r="V13" s="50">
        <v>0</v>
      </c>
      <c r="W13" s="50">
        <v>0</v>
      </c>
      <c r="X13" s="50">
        <v>0</v>
      </c>
      <c r="Y13" s="50">
        <v>0</v>
      </c>
      <c r="Z13" s="50">
        <v>41</v>
      </c>
      <c r="AA13" s="22">
        <f t="shared" si="0"/>
        <v>244</v>
      </c>
    </row>
    <row r="14" spans="1:27" ht="45.4" customHeight="1" thickBot="1">
      <c r="A14" s="105" t="s">
        <v>213</v>
      </c>
      <c r="B14" s="146" t="s">
        <v>189</v>
      </c>
      <c r="C14" s="147"/>
      <c r="D14" s="147"/>
      <c r="E14" s="148"/>
      <c r="F14" s="146" t="s">
        <v>190</v>
      </c>
      <c r="G14" s="147"/>
      <c r="H14" s="147"/>
      <c r="I14" s="148"/>
      <c r="J14" s="146" t="s">
        <v>191</v>
      </c>
      <c r="K14" s="147"/>
      <c r="L14" s="147"/>
      <c r="M14" s="148"/>
      <c r="N14" s="146" t="s">
        <v>192</v>
      </c>
      <c r="O14" s="147"/>
      <c r="P14" s="147"/>
      <c r="Q14" s="148"/>
      <c r="R14" s="146" t="s">
        <v>193</v>
      </c>
      <c r="S14" s="147"/>
      <c r="T14" s="147"/>
      <c r="U14" s="148"/>
      <c r="V14" s="146" t="s">
        <v>194</v>
      </c>
      <c r="W14" s="147"/>
      <c r="X14" s="147"/>
      <c r="Y14" s="148"/>
      <c r="Z14" s="106" t="s">
        <v>195</v>
      </c>
      <c r="AA14" s="22">
        <f>SUM(AA4:AA13)</f>
        <v>380</v>
      </c>
    </row>
    <row r="15" spans="1:27" ht="30.75" thickBot="1">
      <c r="A15" s="107"/>
      <c r="B15" s="108" t="s">
        <v>197</v>
      </c>
      <c r="C15" s="108" t="s">
        <v>198</v>
      </c>
      <c r="D15" s="108" t="s">
        <v>199</v>
      </c>
      <c r="E15" s="108" t="s">
        <v>200</v>
      </c>
      <c r="F15" s="108" t="s">
        <v>197</v>
      </c>
      <c r="G15" s="108" t="s">
        <v>198</v>
      </c>
      <c r="H15" s="108" t="s">
        <v>199</v>
      </c>
      <c r="I15" s="108" t="s">
        <v>200</v>
      </c>
      <c r="J15" s="108" t="s">
        <v>197</v>
      </c>
      <c r="K15" s="108" t="s">
        <v>198</v>
      </c>
      <c r="L15" s="108" t="s">
        <v>199</v>
      </c>
      <c r="M15" s="108" t="s">
        <v>200</v>
      </c>
      <c r="N15" s="108" t="s">
        <v>197</v>
      </c>
      <c r="O15" s="108" t="s">
        <v>198</v>
      </c>
      <c r="P15" s="108" t="s">
        <v>199</v>
      </c>
      <c r="Q15" s="108" t="s">
        <v>200</v>
      </c>
      <c r="R15" s="108" t="s">
        <v>197</v>
      </c>
      <c r="S15" s="108" t="s">
        <v>198</v>
      </c>
      <c r="T15" s="108" t="s">
        <v>199</v>
      </c>
      <c r="U15" s="108" t="s">
        <v>200</v>
      </c>
      <c r="V15" s="108" t="s">
        <v>197</v>
      </c>
      <c r="W15" s="108" t="s">
        <v>198</v>
      </c>
      <c r="X15" s="108" t="s">
        <v>199</v>
      </c>
      <c r="Y15" s="108" t="s">
        <v>200</v>
      </c>
      <c r="Z15" s="106" t="s">
        <v>201</v>
      </c>
      <c r="AA15" s="22"/>
    </row>
    <row r="16" spans="1:27" ht="15.75" thickBot="1">
      <c r="A16" s="130" t="s">
        <v>214</v>
      </c>
      <c r="B16" s="50">
        <v>4</v>
      </c>
      <c r="C16" s="50">
        <v>2</v>
      </c>
      <c r="D16" s="50">
        <v>0</v>
      </c>
      <c r="E16" s="50">
        <v>0</v>
      </c>
      <c r="F16" s="50">
        <v>2</v>
      </c>
      <c r="G16" s="50">
        <v>0</v>
      </c>
      <c r="H16" s="50">
        <v>0</v>
      </c>
      <c r="I16" s="50">
        <v>1</v>
      </c>
      <c r="J16" s="50">
        <v>0</v>
      </c>
      <c r="K16" s="50">
        <v>0</v>
      </c>
      <c r="L16" s="50">
        <v>0</v>
      </c>
      <c r="M16" s="50">
        <v>0</v>
      </c>
      <c r="N16" s="50">
        <v>0</v>
      </c>
      <c r="O16" s="50">
        <v>0</v>
      </c>
      <c r="P16" s="50">
        <v>0</v>
      </c>
      <c r="Q16" s="50">
        <v>0</v>
      </c>
      <c r="R16" s="50">
        <v>0</v>
      </c>
      <c r="S16" s="50">
        <v>0</v>
      </c>
      <c r="T16" s="50">
        <v>0</v>
      </c>
      <c r="U16" s="50">
        <v>0</v>
      </c>
      <c r="V16" s="50">
        <v>0</v>
      </c>
      <c r="W16" s="50">
        <v>0</v>
      </c>
      <c r="X16" s="50">
        <v>0</v>
      </c>
      <c r="Y16" s="50">
        <v>0</v>
      </c>
      <c r="Z16" s="50">
        <v>0</v>
      </c>
      <c r="AA16" s="22">
        <f t="shared" ref="AA16:AA25" si="1">SUM(B16:Y16)</f>
        <v>9</v>
      </c>
    </row>
    <row r="17" spans="1:27" ht="15.75" thickBot="1">
      <c r="A17" s="130" t="s">
        <v>215</v>
      </c>
      <c r="B17" s="50">
        <v>0</v>
      </c>
      <c r="C17" s="50">
        <v>0</v>
      </c>
      <c r="D17" s="50">
        <v>0</v>
      </c>
      <c r="E17" s="50">
        <v>0</v>
      </c>
      <c r="F17" s="50">
        <v>0</v>
      </c>
      <c r="G17" s="50">
        <v>0</v>
      </c>
      <c r="H17" s="50">
        <v>0</v>
      </c>
      <c r="I17" s="50">
        <v>0</v>
      </c>
      <c r="J17" s="50">
        <v>0</v>
      </c>
      <c r="K17" s="50">
        <v>0</v>
      </c>
      <c r="L17" s="50">
        <v>0</v>
      </c>
      <c r="M17" s="50">
        <v>0</v>
      </c>
      <c r="N17" s="50">
        <v>0</v>
      </c>
      <c r="O17" s="50">
        <v>0</v>
      </c>
      <c r="P17" s="50">
        <v>0</v>
      </c>
      <c r="Q17" s="50">
        <v>0</v>
      </c>
      <c r="R17" s="50">
        <v>0</v>
      </c>
      <c r="S17" s="50">
        <v>0</v>
      </c>
      <c r="T17" s="50">
        <v>0</v>
      </c>
      <c r="U17" s="50">
        <v>0</v>
      </c>
      <c r="V17" s="50">
        <v>0</v>
      </c>
      <c r="W17" s="50">
        <v>0</v>
      </c>
      <c r="X17" s="50">
        <v>0</v>
      </c>
      <c r="Y17" s="50">
        <v>0</v>
      </c>
      <c r="Z17" s="50">
        <v>0</v>
      </c>
      <c r="AA17" s="22">
        <f t="shared" si="1"/>
        <v>0</v>
      </c>
    </row>
    <row r="18" spans="1:27" ht="15.75" thickBot="1">
      <c r="A18" s="130" t="s">
        <v>216</v>
      </c>
      <c r="B18" s="50">
        <v>14</v>
      </c>
      <c r="C18" s="50">
        <v>0</v>
      </c>
      <c r="D18" s="50">
        <v>1</v>
      </c>
      <c r="E18" s="50">
        <v>1</v>
      </c>
      <c r="F18" s="50">
        <v>12</v>
      </c>
      <c r="G18" s="50">
        <v>2</v>
      </c>
      <c r="H18" s="50">
        <v>1</v>
      </c>
      <c r="I18" s="50">
        <v>1</v>
      </c>
      <c r="J18" s="50">
        <v>0</v>
      </c>
      <c r="K18" s="50">
        <v>0</v>
      </c>
      <c r="L18" s="50">
        <v>0</v>
      </c>
      <c r="M18" s="50">
        <v>0</v>
      </c>
      <c r="N18" s="50">
        <v>0</v>
      </c>
      <c r="O18" s="50">
        <v>0</v>
      </c>
      <c r="P18" s="50">
        <v>0</v>
      </c>
      <c r="Q18" s="50">
        <v>0</v>
      </c>
      <c r="R18" s="50">
        <v>0</v>
      </c>
      <c r="S18" s="50">
        <v>0</v>
      </c>
      <c r="T18" s="50">
        <v>0</v>
      </c>
      <c r="U18" s="50">
        <v>0</v>
      </c>
      <c r="V18" s="50">
        <v>0</v>
      </c>
      <c r="W18" s="50">
        <v>0</v>
      </c>
      <c r="X18" s="50">
        <v>0</v>
      </c>
      <c r="Y18" s="50">
        <v>0</v>
      </c>
      <c r="Z18" s="50">
        <v>0</v>
      </c>
      <c r="AA18" s="22">
        <f t="shared" si="1"/>
        <v>32</v>
      </c>
    </row>
    <row r="19" spans="1:27" ht="15.75" thickBot="1">
      <c r="A19" s="130" t="s">
        <v>217</v>
      </c>
      <c r="B19" s="50">
        <v>3</v>
      </c>
      <c r="C19" s="50">
        <v>0</v>
      </c>
      <c r="D19" s="50">
        <v>0</v>
      </c>
      <c r="E19" s="50">
        <v>0</v>
      </c>
      <c r="F19" s="50">
        <v>0</v>
      </c>
      <c r="G19" s="50">
        <v>0</v>
      </c>
      <c r="H19" s="50">
        <v>0</v>
      </c>
      <c r="I19" s="50">
        <v>0</v>
      </c>
      <c r="J19" s="50">
        <v>0</v>
      </c>
      <c r="K19" s="50">
        <v>0</v>
      </c>
      <c r="L19" s="50">
        <v>0</v>
      </c>
      <c r="M19" s="50">
        <v>0</v>
      </c>
      <c r="N19" s="50">
        <v>0</v>
      </c>
      <c r="O19" s="50">
        <v>0</v>
      </c>
      <c r="P19" s="50">
        <v>0</v>
      </c>
      <c r="Q19" s="50">
        <v>0</v>
      </c>
      <c r="R19" s="50">
        <v>0</v>
      </c>
      <c r="S19" s="50">
        <v>0</v>
      </c>
      <c r="T19" s="50">
        <v>0</v>
      </c>
      <c r="U19" s="50">
        <v>0</v>
      </c>
      <c r="V19" s="50">
        <v>0</v>
      </c>
      <c r="W19" s="50">
        <v>0</v>
      </c>
      <c r="X19" s="50">
        <v>0</v>
      </c>
      <c r="Y19" s="50">
        <v>0</v>
      </c>
      <c r="Z19" s="50">
        <v>0</v>
      </c>
      <c r="AA19" s="22">
        <f t="shared" si="1"/>
        <v>3</v>
      </c>
    </row>
    <row r="20" spans="1:27" ht="15.75" thickBot="1">
      <c r="A20" s="130" t="s">
        <v>218</v>
      </c>
      <c r="B20" s="50">
        <v>0</v>
      </c>
      <c r="C20" s="50">
        <v>1</v>
      </c>
      <c r="D20" s="50">
        <v>0</v>
      </c>
      <c r="E20" s="50">
        <v>2</v>
      </c>
      <c r="F20" s="50">
        <v>1</v>
      </c>
      <c r="G20" s="50">
        <v>2</v>
      </c>
      <c r="H20" s="50">
        <v>1</v>
      </c>
      <c r="I20" s="50">
        <v>0</v>
      </c>
      <c r="J20" s="50">
        <v>0</v>
      </c>
      <c r="K20" s="50">
        <v>0</v>
      </c>
      <c r="L20" s="50">
        <v>0</v>
      </c>
      <c r="M20" s="50">
        <v>0</v>
      </c>
      <c r="N20" s="50">
        <v>0</v>
      </c>
      <c r="O20" s="50">
        <v>0</v>
      </c>
      <c r="P20" s="50">
        <v>0</v>
      </c>
      <c r="Q20" s="50">
        <v>0</v>
      </c>
      <c r="R20" s="50">
        <v>0</v>
      </c>
      <c r="S20" s="50">
        <v>0</v>
      </c>
      <c r="T20" s="50">
        <v>0</v>
      </c>
      <c r="U20" s="50">
        <v>0</v>
      </c>
      <c r="V20" s="50">
        <v>0</v>
      </c>
      <c r="W20" s="50">
        <v>0</v>
      </c>
      <c r="X20" s="50">
        <v>0</v>
      </c>
      <c r="Y20" s="50">
        <v>0</v>
      </c>
      <c r="Z20" s="50">
        <v>0</v>
      </c>
      <c r="AA20" s="22">
        <f t="shared" si="1"/>
        <v>7</v>
      </c>
    </row>
    <row r="21" spans="1:27" ht="30.75" thickBot="1">
      <c r="A21" s="130" t="s">
        <v>219</v>
      </c>
      <c r="B21" s="50">
        <v>0</v>
      </c>
      <c r="C21" s="50">
        <v>0</v>
      </c>
      <c r="D21" s="50">
        <v>0</v>
      </c>
      <c r="E21" s="50">
        <v>0</v>
      </c>
      <c r="F21" s="50">
        <v>0</v>
      </c>
      <c r="G21" s="50">
        <v>0</v>
      </c>
      <c r="H21" s="50">
        <v>0</v>
      </c>
      <c r="I21" s="50">
        <v>0</v>
      </c>
      <c r="J21" s="50">
        <v>0</v>
      </c>
      <c r="K21" s="50">
        <v>0</v>
      </c>
      <c r="L21" s="50">
        <v>0</v>
      </c>
      <c r="M21" s="50">
        <v>0</v>
      </c>
      <c r="N21" s="50">
        <v>0</v>
      </c>
      <c r="O21" s="50">
        <v>0</v>
      </c>
      <c r="P21" s="50">
        <v>0</v>
      </c>
      <c r="Q21" s="50">
        <v>0</v>
      </c>
      <c r="R21" s="50">
        <v>0</v>
      </c>
      <c r="S21" s="50">
        <v>0</v>
      </c>
      <c r="T21" s="50">
        <v>0</v>
      </c>
      <c r="U21" s="50">
        <v>0</v>
      </c>
      <c r="V21" s="50">
        <v>0</v>
      </c>
      <c r="W21" s="50">
        <v>0</v>
      </c>
      <c r="X21" s="50">
        <v>0</v>
      </c>
      <c r="Y21" s="50">
        <v>0</v>
      </c>
      <c r="Z21" s="50">
        <v>0</v>
      </c>
      <c r="AA21" s="22">
        <f t="shared" si="1"/>
        <v>0</v>
      </c>
    </row>
    <row r="22" spans="1:27" ht="30.75" thickBot="1">
      <c r="A22" s="130" t="s">
        <v>220</v>
      </c>
      <c r="B22" s="50">
        <v>0</v>
      </c>
      <c r="C22" s="50">
        <v>0</v>
      </c>
      <c r="D22" s="50">
        <v>0</v>
      </c>
      <c r="E22" s="50">
        <v>0</v>
      </c>
      <c r="F22" s="50">
        <v>0</v>
      </c>
      <c r="G22" s="50">
        <v>0</v>
      </c>
      <c r="H22" s="50">
        <v>1</v>
      </c>
      <c r="I22" s="50">
        <v>0</v>
      </c>
      <c r="J22" s="50">
        <v>0</v>
      </c>
      <c r="K22" s="50">
        <v>0</v>
      </c>
      <c r="L22" s="50">
        <v>0</v>
      </c>
      <c r="M22" s="50">
        <v>0</v>
      </c>
      <c r="N22" s="50">
        <v>0</v>
      </c>
      <c r="O22" s="50">
        <v>0</v>
      </c>
      <c r="P22" s="50">
        <v>0</v>
      </c>
      <c r="Q22" s="50">
        <v>0</v>
      </c>
      <c r="R22" s="50">
        <v>0</v>
      </c>
      <c r="S22" s="50">
        <v>0</v>
      </c>
      <c r="T22" s="50">
        <v>0</v>
      </c>
      <c r="U22" s="50">
        <v>0</v>
      </c>
      <c r="V22" s="50">
        <v>0</v>
      </c>
      <c r="W22" s="50">
        <v>0</v>
      </c>
      <c r="X22" s="50">
        <v>0</v>
      </c>
      <c r="Y22" s="50">
        <v>0</v>
      </c>
      <c r="Z22" s="50">
        <v>0</v>
      </c>
      <c r="AA22" s="22">
        <f t="shared" si="1"/>
        <v>1</v>
      </c>
    </row>
    <row r="23" spans="1:27" ht="15.75" thickBot="1">
      <c r="A23" s="130" t="s">
        <v>221</v>
      </c>
      <c r="B23" s="50">
        <v>0</v>
      </c>
      <c r="C23" s="50">
        <v>0</v>
      </c>
      <c r="D23" s="50">
        <v>0</v>
      </c>
      <c r="E23" s="50">
        <v>0</v>
      </c>
      <c r="F23" s="50">
        <v>0</v>
      </c>
      <c r="G23" s="50">
        <v>0</v>
      </c>
      <c r="H23" s="50">
        <v>0</v>
      </c>
      <c r="I23" s="50">
        <v>0</v>
      </c>
      <c r="J23" s="50">
        <v>0</v>
      </c>
      <c r="K23" s="50">
        <v>0</v>
      </c>
      <c r="L23" s="50">
        <v>0</v>
      </c>
      <c r="M23" s="50">
        <v>0</v>
      </c>
      <c r="N23" s="50">
        <v>0</v>
      </c>
      <c r="O23" s="50">
        <v>0</v>
      </c>
      <c r="P23" s="50">
        <v>0</v>
      </c>
      <c r="Q23" s="50">
        <v>0</v>
      </c>
      <c r="R23" s="50">
        <v>0</v>
      </c>
      <c r="S23" s="50">
        <v>0</v>
      </c>
      <c r="T23" s="50">
        <v>0</v>
      </c>
      <c r="U23" s="50">
        <v>0</v>
      </c>
      <c r="V23" s="50">
        <v>0</v>
      </c>
      <c r="W23" s="50">
        <v>0</v>
      </c>
      <c r="X23" s="50">
        <v>0</v>
      </c>
      <c r="Y23" s="50">
        <v>0</v>
      </c>
      <c r="Z23" s="50">
        <v>0</v>
      </c>
      <c r="AA23" s="22">
        <f t="shared" si="1"/>
        <v>0</v>
      </c>
    </row>
    <row r="24" spans="1:27" ht="15.75" thickBot="1">
      <c r="A24" s="130" t="s">
        <v>222</v>
      </c>
      <c r="B24" s="50">
        <v>0</v>
      </c>
      <c r="C24" s="50">
        <v>0</v>
      </c>
      <c r="D24" s="50">
        <v>0</v>
      </c>
      <c r="E24" s="50">
        <v>0</v>
      </c>
      <c r="F24" s="50">
        <v>0</v>
      </c>
      <c r="G24" s="50">
        <v>0</v>
      </c>
      <c r="H24" s="50">
        <v>0</v>
      </c>
      <c r="I24" s="50">
        <v>0</v>
      </c>
      <c r="J24" s="50">
        <v>0</v>
      </c>
      <c r="K24" s="50">
        <v>0</v>
      </c>
      <c r="L24" s="50">
        <v>0</v>
      </c>
      <c r="M24" s="50">
        <v>0</v>
      </c>
      <c r="N24" s="50">
        <v>0</v>
      </c>
      <c r="O24" s="50">
        <v>0</v>
      </c>
      <c r="P24" s="50">
        <v>0</v>
      </c>
      <c r="Q24" s="50">
        <v>0</v>
      </c>
      <c r="R24" s="50">
        <v>0</v>
      </c>
      <c r="S24" s="50">
        <v>0</v>
      </c>
      <c r="T24" s="50">
        <v>0</v>
      </c>
      <c r="U24" s="50">
        <v>0</v>
      </c>
      <c r="V24" s="50">
        <v>0</v>
      </c>
      <c r="W24" s="50">
        <v>0</v>
      </c>
      <c r="X24" s="50">
        <v>0</v>
      </c>
      <c r="Y24" s="50">
        <v>0</v>
      </c>
      <c r="Z24" s="50">
        <v>0</v>
      </c>
      <c r="AA24" s="22">
        <f t="shared" si="1"/>
        <v>0</v>
      </c>
    </row>
    <row r="25" spans="1:27">
      <c r="A25" s="131" t="s">
        <v>223</v>
      </c>
      <c r="B25" s="51">
        <v>9</v>
      </c>
      <c r="C25" s="51">
        <v>6</v>
      </c>
      <c r="D25" s="51">
        <v>7</v>
      </c>
      <c r="E25" s="51">
        <v>9</v>
      </c>
      <c r="F25" s="51">
        <v>11</v>
      </c>
      <c r="G25" s="51">
        <v>2</v>
      </c>
      <c r="H25" s="51">
        <v>2</v>
      </c>
      <c r="I25" s="51">
        <v>5</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22">
        <f t="shared" si="1"/>
        <v>51</v>
      </c>
    </row>
    <row r="26" spans="1:27">
      <c r="A26" s="109" t="s">
        <v>224</v>
      </c>
      <c r="B26" s="110"/>
      <c r="C26" s="110"/>
      <c r="D26" s="110"/>
      <c r="E26" s="110"/>
      <c r="F26" s="110"/>
      <c r="G26" s="110"/>
      <c r="H26" s="110"/>
      <c r="I26" s="110"/>
      <c r="J26" s="110"/>
      <c r="K26" s="110"/>
      <c r="L26" s="111"/>
      <c r="M26" s="111"/>
      <c r="N26" s="111"/>
      <c r="O26" s="111"/>
      <c r="P26" s="111"/>
      <c r="Q26" s="111"/>
      <c r="R26" s="111"/>
      <c r="S26" s="111"/>
      <c r="T26" s="111"/>
      <c r="U26" s="111"/>
      <c r="V26" s="111"/>
      <c r="W26" s="111"/>
      <c r="X26" s="111"/>
      <c r="Y26" s="111"/>
      <c r="Z26" s="112"/>
      <c r="AA26" s="22">
        <f>SUM(AA16:AA25)</f>
        <v>103</v>
      </c>
    </row>
    <row r="27" spans="1:27" ht="45">
      <c r="A27" s="113" t="s">
        <v>225</v>
      </c>
      <c r="B27" s="103">
        <f>IND_TOT</f>
        <v>380</v>
      </c>
      <c r="AA27" s="22"/>
    </row>
    <row r="28" spans="1:27" ht="45">
      <c r="A28" s="113" t="s">
        <v>226</v>
      </c>
      <c r="B28" s="103">
        <f>BEN_TOT</f>
        <v>103</v>
      </c>
      <c r="AA28" s="22">
        <f>(AA14+AA26)</f>
        <v>483</v>
      </c>
    </row>
    <row r="29" spans="1:27" ht="30">
      <c r="A29" s="114" t="s">
        <v>227</v>
      </c>
      <c r="B29" s="52">
        <v>5</v>
      </c>
    </row>
    <row r="30" spans="1:27" ht="45.75" thickBot="1">
      <c r="A30" s="3" t="s">
        <v>228</v>
      </c>
      <c r="B30" s="52">
        <v>98</v>
      </c>
    </row>
    <row r="31" spans="1:27" ht="58.15" customHeight="1" thickBot="1">
      <c r="A31" s="144" t="s">
        <v>229</v>
      </c>
      <c r="B31" s="145"/>
    </row>
    <row r="32" spans="1:27" ht="45">
      <c r="A32" s="4" t="s">
        <v>230</v>
      </c>
      <c r="B32" s="52">
        <v>30</v>
      </c>
    </row>
    <row r="33" spans="1:8" ht="28.9" customHeight="1">
      <c r="A33" s="115" t="s">
        <v>231</v>
      </c>
      <c r="B33" s="116"/>
    </row>
    <row r="34" spans="1:8">
      <c r="A34" s="64" t="s">
        <v>232</v>
      </c>
      <c r="B34" s="52">
        <v>1</v>
      </c>
    </row>
    <row r="35" spans="1:8">
      <c r="A35" s="64" t="s">
        <v>233</v>
      </c>
      <c r="B35" s="52">
        <v>1</v>
      </c>
    </row>
    <row r="36" spans="1:8" ht="30">
      <c r="A36" s="64" t="s">
        <v>234</v>
      </c>
      <c r="B36" s="52">
        <v>0</v>
      </c>
    </row>
    <row r="37" spans="1:8" ht="30">
      <c r="A37" s="64" t="s">
        <v>235</v>
      </c>
      <c r="B37" s="52">
        <v>0</v>
      </c>
    </row>
    <row r="38" spans="1:8" ht="30">
      <c r="A38" s="64" t="s">
        <v>236</v>
      </c>
      <c r="B38" s="52">
        <v>0</v>
      </c>
    </row>
    <row r="39" spans="1:8">
      <c r="A39" s="64" t="s">
        <v>237</v>
      </c>
      <c r="B39" s="52">
        <v>1</v>
      </c>
    </row>
    <row r="40" spans="1:8">
      <c r="A40" s="64" t="s">
        <v>238</v>
      </c>
      <c r="B40" s="52">
        <v>0</v>
      </c>
    </row>
    <row r="41" spans="1:8">
      <c r="A41" s="64" t="s">
        <v>239</v>
      </c>
      <c r="B41" s="52">
        <v>0</v>
      </c>
    </row>
    <row r="42" spans="1:8" ht="30">
      <c r="A42" s="64" t="s">
        <v>240</v>
      </c>
      <c r="B42" s="52">
        <v>0</v>
      </c>
    </row>
    <row r="43" spans="1:8">
      <c r="A43" s="64" t="s">
        <v>241</v>
      </c>
      <c r="B43" s="52">
        <v>7</v>
      </c>
    </row>
    <row r="44" spans="1:8">
      <c r="A44" s="64" t="s">
        <v>242</v>
      </c>
      <c r="B44" s="52">
        <v>0</v>
      </c>
    </row>
    <row r="45" spans="1:8">
      <c r="A45" s="64" t="s">
        <v>243</v>
      </c>
      <c r="B45" s="52">
        <v>13</v>
      </c>
    </row>
    <row r="46" spans="1:8" ht="30">
      <c r="A46" s="64" t="s">
        <v>244</v>
      </c>
      <c r="B46" s="52">
        <v>2</v>
      </c>
    </row>
    <row r="47" spans="1:8">
      <c r="A47" s="64" t="s">
        <v>245</v>
      </c>
      <c r="B47" s="52">
        <v>0</v>
      </c>
    </row>
    <row r="48" spans="1:8" ht="45">
      <c r="A48" s="4" t="s">
        <v>246</v>
      </c>
      <c r="B48" s="53">
        <v>0</v>
      </c>
      <c r="H48" s="117"/>
    </row>
    <row r="49" spans="1:2" ht="90">
      <c r="A49" s="4" t="s">
        <v>247</v>
      </c>
      <c r="B49" s="104">
        <f>B34+B35+B36</f>
        <v>2</v>
      </c>
    </row>
    <row r="50" spans="1:2" ht="30">
      <c r="A50" s="64" t="s">
        <v>248</v>
      </c>
      <c r="B50" s="52">
        <v>0</v>
      </c>
    </row>
    <row r="51" spans="1:2">
      <c r="A51" s="64" t="s">
        <v>249</v>
      </c>
      <c r="B51" s="52">
        <v>0</v>
      </c>
    </row>
  </sheetData>
  <sheetProtection algorithmName="SHA-512" hashValue="j/KvH4SciGL032i2jvfH/j00Pj+i/I1oQsOuzPJOUa/Np6hI5qTlhh6BnE+L446pEaVGzdxCSanIApstIrk2Ng==" saltValue="Xp+peD7hR+ARQf168MA43A==" spinCount="100000" sheet="1" objects="1" scenarios="1"/>
  <mergeCells count="14">
    <mergeCell ref="A1:L1"/>
    <mergeCell ref="A31:B31"/>
    <mergeCell ref="R14:U14"/>
    <mergeCell ref="V14:Y14"/>
    <mergeCell ref="B2:E2"/>
    <mergeCell ref="F2:I2"/>
    <mergeCell ref="J2:M2"/>
    <mergeCell ref="N2:Q2"/>
    <mergeCell ref="R2:U2"/>
    <mergeCell ref="V2:Y2"/>
    <mergeCell ref="B14:E14"/>
    <mergeCell ref="F14:I14"/>
    <mergeCell ref="J14:M14"/>
    <mergeCell ref="N14:Q14"/>
  </mergeCells>
  <dataValidations count="2">
    <dataValidation type="whole" allowBlank="1" showInputMessage="1" showErrorMessage="1" error="Enter whole number" sqref="B33" xr:uid="{F8AA5569-5AF1-4F97-AA1A-373D5E13B3A6}">
      <formula1>0</formula1>
      <formula2>1000000</formula2>
    </dataValidation>
    <dataValidation type="whole" operator="greaterThanOrEqual" allowBlank="1" showInputMessage="1" showErrorMessage="1" error="Enter whole number" sqref="B4:Z13 B16:Z25 B29:B30 B32 B34:B48 B50:B51" xr:uid="{F6036C60-CBE7-4498-BDA0-A688681A22D2}">
      <formula1>0</formula1>
    </dataValidation>
  </dataValidations>
  <pageMargins left="0.7" right="0.7" top="0.75" bottom="0.75" header="0.3" footer="0.3"/>
  <pageSetup orientation="landscape" r:id="rId1"/>
  <ignoredErrors>
    <ignoredError sqref="AA4 AA16:AA25 AA7:AA13 AA5:AA6" formulaRange="1"/>
    <ignoredError sqref="B27:B28 B4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61D78-9700-47D9-8B1A-8655356DF88B}">
  <dimension ref="A1:C36"/>
  <sheetViews>
    <sheetView zoomScale="98" zoomScaleNormal="98" workbookViewId="0">
      <pane ySplit="2" topLeftCell="A9" activePane="bottomLeft" state="frozen"/>
      <selection pane="bottomLeft" activeCell="B21" sqref="B21"/>
    </sheetView>
  </sheetViews>
  <sheetFormatPr defaultColWidth="9.28515625" defaultRowHeight="15"/>
  <cols>
    <col min="1" max="1" width="63.42578125" style="24" customWidth="1"/>
    <col min="2" max="2" width="24.28515625" style="23" customWidth="1"/>
    <col min="3" max="3" width="48.28515625" style="23" customWidth="1"/>
    <col min="4" max="16384" width="9.28515625" style="23"/>
  </cols>
  <sheetData>
    <row r="1" spans="1:3" ht="60.4" customHeight="1" thickBot="1">
      <c r="A1" s="152" t="s">
        <v>250</v>
      </c>
      <c r="B1" s="153"/>
      <c r="C1" s="154"/>
    </row>
    <row r="2" spans="1:3" ht="30">
      <c r="A2" s="82" t="s">
        <v>251</v>
      </c>
      <c r="B2" s="83" t="s">
        <v>252</v>
      </c>
      <c r="C2" s="84" t="s">
        <v>253</v>
      </c>
    </row>
    <row r="3" spans="1:3">
      <c r="A3" s="85" t="s">
        <v>254</v>
      </c>
      <c r="B3" s="33">
        <v>0</v>
      </c>
      <c r="C3" s="33"/>
    </row>
    <row r="4" spans="1:3">
      <c r="A4" s="86" t="s">
        <v>255</v>
      </c>
      <c r="B4" s="33">
        <v>0</v>
      </c>
      <c r="C4" s="33"/>
    </row>
    <row r="5" spans="1:3">
      <c r="A5" s="86" t="s">
        <v>256</v>
      </c>
      <c r="B5" s="33">
        <v>467900</v>
      </c>
      <c r="C5" s="33" t="s">
        <v>140</v>
      </c>
    </row>
    <row r="6" spans="1:3">
      <c r="A6" s="86" t="s">
        <v>257</v>
      </c>
      <c r="B6" s="33">
        <v>0</v>
      </c>
      <c r="C6" s="33"/>
    </row>
    <row r="7" spans="1:3">
      <c r="A7" s="86" t="s">
        <v>258</v>
      </c>
      <c r="B7" s="33">
        <v>0</v>
      </c>
      <c r="C7" s="33"/>
    </row>
    <row r="8" spans="1:3">
      <c r="A8" s="86" t="s">
        <v>259</v>
      </c>
      <c r="B8" s="33">
        <v>0</v>
      </c>
      <c r="C8" s="33"/>
    </row>
    <row r="9" spans="1:3">
      <c r="A9" s="86" t="s">
        <v>260</v>
      </c>
      <c r="B9" s="33">
        <v>15000</v>
      </c>
      <c r="C9" s="33" t="s">
        <v>138</v>
      </c>
    </row>
    <row r="10" spans="1:3">
      <c r="A10" s="86" t="s">
        <v>261</v>
      </c>
      <c r="B10" s="33">
        <v>0</v>
      </c>
      <c r="C10" s="33"/>
    </row>
    <row r="11" spans="1:3">
      <c r="A11" s="86" t="s">
        <v>262</v>
      </c>
      <c r="B11" s="33">
        <v>0</v>
      </c>
      <c r="C11" s="33"/>
    </row>
    <row r="12" spans="1:3">
      <c r="A12" s="87" t="s">
        <v>263</v>
      </c>
      <c r="B12" s="80"/>
      <c r="C12" s="88"/>
    </row>
    <row r="13" spans="1:3">
      <c r="A13" s="89" t="s">
        <v>264</v>
      </c>
      <c r="B13" s="33">
        <v>458763</v>
      </c>
      <c r="C13" s="33" t="s">
        <v>140</v>
      </c>
    </row>
    <row r="14" spans="1:3">
      <c r="A14" s="89" t="s">
        <v>265</v>
      </c>
      <c r="B14" s="33">
        <v>175056</v>
      </c>
      <c r="C14" s="33" t="s">
        <v>138</v>
      </c>
    </row>
    <row r="15" spans="1:3">
      <c r="A15" s="89" t="s">
        <v>266</v>
      </c>
      <c r="B15" s="33">
        <v>0</v>
      </c>
      <c r="C15" s="33"/>
    </row>
    <row r="16" spans="1:3">
      <c r="A16" s="89" t="s">
        <v>267</v>
      </c>
      <c r="B16" s="33">
        <v>0</v>
      </c>
      <c r="C16" s="33"/>
    </row>
    <row r="17" spans="1:3">
      <c r="A17" s="89" t="s">
        <v>268</v>
      </c>
      <c r="B17" s="33">
        <v>0</v>
      </c>
      <c r="C17" s="33"/>
    </row>
    <row r="18" spans="1:3">
      <c r="A18" s="89" t="s">
        <v>269</v>
      </c>
      <c r="B18" s="33">
        <v>0</v>
      </c>
      <c r="C18" s="33"/>
    </row>
    <row r="19" spans="1:3">
      <c r="A19" s="89" t="s">
        <v>270</v>
      </c>
      <c r="B19" s="33">
        <v>0</v>
      </c>
      <c r="C19" s="33"/>
    </row>
    <row r="20" spans="1:3">
      <c r="A20" s="89" t="s">
        <v>271</v>
      </c>
      <c r="B20" s="33">
        <v>0</v>
      </c>
      <c r="C20" s="33"/>
    </row>
    <row r="21" spans="1:3">
      <c r="A21" s="89" t="s">
        <v>272</v>
      </c>
      <c r="B21" s="33">
        <v>0</v>
      </c>
      <c r="C21" s="33"/>
    </row>
    <row r="22" spans="1:3">
      <c r="A22" s="89" t="s">
        <v>273</v>
      </c>
      <c r="B22" s="33">
        <v>0</v>
      </c>
      <c r="C22" s="33"/>
    </row>
    <row r="23" spans="1:3">
      <c r="A23" s="89" t="s">
        <v>274</v>
      </c>
      <c r="B23" s="33">
        <v>0</v>
      </c>
      <c r="C23" s="33"/>
    </row>
    <row r="24" spans="1:3">
      <c r="A24" s="89" t="s">
        <v>275</v>
      </c>
      <c r="B24" s="33">
        <v>0</v>
      </c>
      <c r="C24" s="33"/>
    </row>
    <row r="25" spans="1:3">
      <c r="A25" s="89" t="s">
        <v>276</v>
      </c>
      <c r="B25" s="33">
        <v>0</v>
      </c>
      <c r="C25" s="33"/>
    </row>
    <row r="26" spans="1:3">
      <c r="A26" s="89" t="s">
        <v>277</v>
      </c>
      <c r="B26" s="33">
        <v>0</v>
      </c>
      <c r="C26" s="33"/>
    </row>
    <row r="27" spans="1:3">
      <c r="A27" s="89" t="s">
        <v>278</v>
      </c>
      <c r="B27" s="33">
        <v>0</v>
      </c>
      <c r="C27" s="33"/>
    </row>
    <row r="28" spans="1:3">
      <c r="A28" s="90" t="s">
        <v>279</v>
      </c>
      <c r="B28" s="80">
        <f>SUM(B29:B30)</f>
        <v>9611.68</v>
      </c>
      <c r="C28" s="88"/>
    </row>
    <row r="29" spans="1:3" ht="30">
      <c r="A29" s="85" t="s">
        <v>280</v>
      </c>
      <c r="B29" s="33">
        <v>9611.68</v>
      </c>
      <c r="C29" s="91"/>
    </row>
    <row r="30" spans="1:3" ht="30">
      <c r="A30" s="85" t="s">
        <v>281</v>
      </c>
      <c r="B30" s="33">
        <v>0</v>
      </c>
      <c r="C30" s="91"/>
    </row>
    <row r="31" spans="1:3">
      <c r="A31" s="90" t="s">
        <v>282</v>
      </c>
      <c r="B31" s="80">
        <f>SUM(B32:B33)</f>
        <v>0</v>
      </c>
      <c r="C31" s="88"/>
    </row>
    <row r="32" spans="1:3" ht="30">
      <c r="A32" s="85" t="s">
        <v>283</v>
      </c>
      <c r="B32" s="33">
        <v>0</v>
      </c>
      <c r="C32" s="91"/>
    </row>
    <row r="33" spans="1:3" ht="30">
      <c r="A33" s="85" t="s">
        <v>284</v>
      </c>
      <c r="B33" s="33">
        <v>0</v>
      </c>
      <c r="C33" s="91"/>
    </row>
    <row r="34" spans="1:3" ht="30">
      <c r="A34" s="90" t="s">
        <v>285</v>
      </c>
      <c r="B34" s="80"/>
      <c r="C34" s="88"/>
    </row>
    <row r="35" spans="1:3" ht="30">
      <c r="A35" s="85" t="s">
        <v>286</v>
      </c>
      <c r="B35" s="33">
        <v>0</v>
      </c>
      <c r="C35" s="91"/>
    </row>
    <row r="36" spans="1:3">
      <c r="B36" s="81">
        <f>SUM(B3:B27)</f>
        <v>1116719</v>
      </c>
    </row>
  </sheetData>
  <sheetProtection algorithmName="SHA-512" hashValue="yuiA1ze1wCQAbDgZIYQwPQc+9qaQGpa/ll6Aqgv+ANkx5h/j5R20RwuTiCFR1GUdz74lxx+LdBXvKSk5nEam+w==" saltValue="AImcFvMRxa55QjvVBDGTew==" spinCount="100000" sheet="1" objects="1" scenarios="1"/>
  <mergeCells count="1">
    <mergeCell ref="A1:C1"/>
  </mergeCells>
  <dataValidations count="1">
    <dataValidation type="decimal" operator="greaterThanOrEqual" allowBlank="1" showInputMessage="1" showErrorMessage="1" error="No text" sqref="B3:B27 B29:B30 B32:B33 B35" xr:uid="{F16C8BE8-5FE0-420D-816D-1B96BC1A3B81}">
      <formula1>0</formula1>
    </dataValidation>
  </dataValidations>
  <pageMargins left="0.7" right="0.7" top="0.75" bottom="0.75" header="0.3" footer="0.3"/>
  <pageSetup orientation="portrait" r:id="rId1"/>
  <ignoredErrors>
    <ignoredError sqref="B31 B2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508D6-5063-43B4-BADC-BD9A29084F8E}">
  <sheetPr>
    <pageSetUpPr fitToPage="1"/>
  </sheetPr>
  <dimension ref="A1:E61"/>
  <sheetViews>
    <sheetView zoomScaleNormal="100" workbookViewId="0">
      <pane ySplit="2" topLeftCell="A43" activePane="bottomLeft" state="frozen"/>
      <selection pane="bottomLeft" activeCell="D40" sqref="D40"/>
    </sheetView>
  </sheetViews>
  <sheetFormatPr defaultColWidth="9" defaultRowHeight="15"/>
  <cols>
    <col min="1" max="1" width="48.140625" style="2" customWidth="1"/>
    <col min="2" max="2" width="25.5703125" style="1" customWidth="1"/>
    <col min="3" max="16384" width="9" style="1"/>
  </cols>
  <sheetData>
    <row r="1" spans="1:2" ht="55.9" customHeight="1">
      <c r="A1" s="155" t="s">
        <v>287</v>
      </c>
      <c r="B1" s="156"/>
    </row>
    <row r="2" spans="1:2">
      <c r="A2" s="65" t="s">
        <v>154</v>
      </c>
      <c r="B2" s="66" t="s">
        <v>288</v>
      </c>
    </row>
    <row r="3" spans="1:2" ht="13.15" customHeight="1">
      <c r="A3" s="67" t="s">
        <v>289</v>
      </c>
      <c r="B3" s="66"/>
    </row>
    <row r="4" spans="1:2" ht="30">
      <c r="A4" s="3" t="s">
        <v>290</v>
      </c>
      <c r="B4" s="32">
        <v>41</v>
      </c>
    </row>
    <row r="5" spans="1:2" ht="30">
      <c r="A5" s="3" t="s">
        <v>291</v>
      </c>
      <c r="B5" s="32">
        <v>267163.12</v>
      </c>
    </row>
    <row r="6" spans="1:2" ht="59.65" customHeight="1">
      <c r="A6" s="77" t="s">
        <v>292</v>
      </c>
      <c r="B6" s="66"/>
    </row>
    <row r="7" spans="1:2" ht="30.4" customHeight="1">
      <c r="A7" s="60" t="s">
        <v>293</v>
      </c>
      <c r="B7" s="32">
        <v>0</v>
      </c>
    </row>
    <row r="8" spans="1:2" ht="43.9" customHeight="1">
      <c r="A8" s="60" t="s">
        <v>294</v>
      </c>
      <c r="B8" s="32">
        <v>0</v>
      </c>
    </row>
    <row r="9" spans="1:2" ht="30">
      <c r="A9" s="60" t="s">
        <v>295</v>
      </c>
      <c r="B9" s="31"/>
    </row>
    <row r="10" spans="1:2">
      <c r="A10" s="67" t="s">
        <v>296</v>
      </c>
      <c r="B10" s="56">
        <f>B4+B7</f>
        <v>41</v>
      </c>
    </row>
    <row r="11" spans="1:2">
      <c r="A11" s="67" t="s">
        <v>297</v>
      </c>
      <c r="B11" s="56">
        <f>SUM(B12:B14)</f>
        <v>41</v>
      </c>
    </row>
    <row r="12" spans="1:2" ht="30">
      <c r="A12" s="3" t="s">
        <v>298</v>
      </c>
      <c r="B12" s="32">
        <v>41</v>
      </c>
    </row>
    <row r="13" spans="1:2" ht="30">
      <c r="A13" s="3" t="s">
        <v>299</v>
      </c>
      <c r="B13" s="32">
        <v>0</v>
      </c>
    </row>
    <row r="14" spans="1:2" ht="30">
      <c r="A14" s="3" t="s">
        <v>300</v>
      </c>
      <c r="B14" s="32">
        <v>0</v>
      </c>
    </row>
    <row r="15" spans="1:2" ht="16.149999999999999" customHeight="1">
      <c r="A15" s="67" t="s">
        <v>301</v>
      </c>
      <c r="B15" s="66"/>
    </row>
    <row r="16" spans="1:2" ht="45">
      <c r="A16" s="3" t="s">
        <v>302</v>
      </c>
      <c r="B16" s="56">
        <f>SUM(B17:B29)</f>
        <v>41</v>
      </c>
    </row>
    <row r="17" spans="1:2">
      <c r="A17" s="64" t="s">
        <v>303</v>
      </c>
      <c r="B17" s="32">
        <v>5</v>
      </c>
    </row>
    <row r="18" spans="1:2">
      <c r="A18" s="92" t="s">
        <v>304</v>
      </c>
      <c r="B18" s="32">
        <v>0</v>
      </c>
    </row>
    <row r="19" spans="1:2">
      <c r="A19" s="64" t="s">
        <v>305</v>
      </c>
      <c r="B19" s="32">
        <v>12</v>
      </c>
    </row>
    <row r="20" spans="1:2">
      <c r="A20" s="64" t="s">
        <v>306</v>
      </c>
      <c r="B20" s="32">
        <v>4</v>
      </c>
    </row>
    <row r="21" spans="1:2" ht="30">
      <c r="A21" s="64" t="s">
        <v>307</v>
      </c>
      <c r="B21" s="32">
        <v>0</v>
      </c>
    </row>
    <row r="22" spans="1:2">
      <c r="A22" s="92" t="s">
        <v>308</v>
      </c>
      <c r="B22" s="32">
        <v>0</v>
      </c>
    </row>
    <row r="23" spans="1:2" ht="30">
      <c r="A23" s="92" t="s">
        <v>309</v>
      </c>
      <c r="B23" s="32">
        <v>0</v>
      </c>
    </row>
    <row r="24" spans="1:2" ht="30">
      <c r="A24" s="92" t="s">
        <v>310</v>
      </c>
      <c r="B24" s="32">
        <v>0</v>
      </c>
    </row>
    <row r="25" spans="1:2">
      <c r="A25" s="92" t="s">
        <v>311</v>
      </c>
      <c r="B25" s="32">
        <v>0</v>
      </c>
    </row>
    <row r="26" spans="1:2">
      <c r="A26" s="92" t="s">
        <v>312</v>
      </c>
      <c r="B26" s="32">
        <v>0</v>
      </c>
    </row>
    <row r="27" spans="1:2">
      <c r="A27" s="92" t="s">
        <v>313</v>
      </c>
      <c r="B27" s="32">
        <v>0</v>
      </c>
    </row>
    <row r="28" spans="1:2">
      <c r="A28" s="92" t="s">
        <v>314</v>
      </c>
      <c r="B28" s="32">
        <v>0</v>
      </c>
    </row>
    <row r="29" spans="1:2" ht="30">
      <c r="A29" s="4" t="s">
        <v>315</v>
      </c>
      <c r="B29" s="32">
        <v>20</v>
      </c>
    </row>
    <row r="30" spans="1:2" ht="30">
      <c r="A30" s="67" t="s">
        <v>316</v>
      </c>
      <c r="B30" s="66"/>
    </row>
    <row r="31" spans="1:2" ht="45">
      <c r="A31" s="3" t="s">
        <v>317</v>
      </c>
      <c r="B31" s="76">
        <f>SUM(B32:B37)</f>
        <v>38</v>
      </c>
    </row>
    <row r="32" spans="1:2" ht="30">
      <c r="A32" s="92" t="s">
        <v>318</v>
      </c>
      <c r="B32" s="32">
        <v>31</v>
      </c>
    </row>
    <row r="33" spans="1:5" ht="30">
      <c r="A33" s="92" t="s">
        <v>319</v>
      </c>
      <c r="B33" s="32">
        <v>5</v>
      </c>
    </row>
    <row r="34" spans="1:5">
      <c r="A34" s="92" t="s">
        <v>320</v>
      </c>
      <c r="B34" s="32">
        <v>0</v>
      </c>
    </row>
    <row r="35" spans="1:5">
      <c r="A35" s="92" t="s">
        <v>321</v>
      </c>
      <c r="B35" s="32">
        <v>2</v>
      </c>
    </row>
    <row r="36" spans="1:5" ht="14.25" customHeight="1">
      <c r="A36" s="92" t="s">
        <v>322</v>
      </c>
      <c r="B36" s="32">
        <v>0</v>
      </c>
    </row>
    <row r="37" spans="1:5" ht="14.25" customHeight="1">
      <c r="A37" s="92" t="s">
        <v>323</v>
      </c>
      <c r="B37" s="32">
        <v>0</v>
      </c>
    </row>
    <row r="38" spans="1:5" ht="14.65" customHeight="1">
      <c r="A38" s="67" t="s">
        <v>324</v>
      </c>
      <c r="B38" s="76">
        <f>SUM(B39:B40)</f>
        <v>41</v>
      </c>
    </row>
    <row r="39" spans="1:5" ht="43.5" customHeight="1">
      <c r="A39" s="4" t="s">
        <v>325</v>
      </c>
      <c r="B39" s="32">
        <v>41</v>
      </c>
    </row>
    <row r="40" spans="1:5" ht="45">
      <c r="A40" s="3" t="s">
        <v>326</v>
      </c>
      <c r="B40" s="32">
        <v>0</v>
      </c>
    </row>
    <row r="41" spans="1:5" ht="19.149999999999999" customHeight="1">
      <c r="A41" s="61" t="s">
        <v>327</v>
      </c>
      <c r="B41" s="56">
        <f>SUM(B42:B46)</f>
        <v>41</v>
      </c>
    </row>
    <row r="42" spans="1:5" ht="30">
      <c r="A42" s="3" t="s">
        <v>328</v>
      </c>
      <c r="B42" s="32">
        <v>11</v>
      </c>
    </row>
    <row r="43" spans="1:5" ht="45">
      <c r="A43" s="3" t="s">
        <v>329</v>
      </c>
      <c r="B43" s="32">
        <v>20</v>
      </c>
    </row>
    <row r="44" spans="1:5" ht="30.4" customHeight="1">
      <c r="A44" s="3" t="s">
        <v>330</v>
      </c>
      <c r="B44" s="32">
        <v>10</v>
      </c>
    </row>
    <row r="45" spans="1:5" ht="30">
      <c r="A45" s="3" t="s">
        <v>331</v>
      </c>
      <c r="B45" s="32">
        <v>0</v>
      </c>
    </row>
    <row r="46" spans="1:5" ht="30">
      <c r="A46" s="3" t="s">
        <v>332</v>
      </c>
      <c r="B46" s="36">
        <v>0</v>
      </c>
    </row>
    <row r="47" spans="1:5" ht="30">
      <c r="A47" s="78" t="s">
        <v>333</v>
      </c>
      <c r="B47" s="56">
        <f>SUM(B48:B61)</f>
        <v>41</v>
      </c>
      <c r="E47" s="68"/>
    </row>
    <row r="48" spans="1:5" ht="30">
      <c r="A48" s="3" t="s">
        <v>334</v>
      </c>
      <c r="B48" s="38">
        <v>31</v>
      </c>
    </row>
    <row r="49" spans="1:2" ht="30">
      <c r="A49" s="3" t="s">
        <v>335</v>
      </c>
      <c r="B49" s="32">
        <v>0</v>
      </c>
    </row>
    <row r="50" spans="1:2" ht="30">
      <c r="A50" s="3" t="s">
        <v>336</v>
      </c>
      <c r="B50" s="32">
        <v>3</v>
      </c>
    </row>
    <row r="51" spans="1:2" ht="30">
      <c r="A51" s="3" t="s">
        <v>337</v>
      </c>
      <c r="B51" s="32">
        <v>0</v>
      </c>
    </row>
    <row r="52" spans="1:2">
      <c r="A52" s="3" t="s">
        <v>338</v>
      </c>
      <c r="B52" s="32">
        <v>5</v>
      </c>
    </row>
    <row r="53" spans="1:2" ht="30">
      <c r="A53" s="3" t="s">
        <v>339</v>
      </c>
      <c r="B53" s="32">
        <v>0</v>
      </c>
    </row>
    <row r="54" spans="1:2" ht="30" customHeight="1">
      <c r="A54" s="3" t="s">
        <v>340</v>
      </c>
      <c r="B54" s="32">
        <v>0</v>
      </c>
    </row>
    <row r="55" spans="1:2" ht="45">
      <c r="A55" s="3" t="s">
        <v>341</v>
      </c>
      <c r="B55" s="32">
        <v>0</v>
      </c>
    </row>
    <row r="56" spans="1:2" ht="30">
      <c r="A56" s="3" t="s">
        <v>342</v>
      </c>
      <c r="B56" s="32">
        <v>0</v>
      </c>
    </row>
    <row r="57" spans="1:2" ht="30">
      <c r="A57" s="3" t="s">
        <v>343</v>
      </c>
      <c r="B57" s="32">
        <v>1</v>
      </c>
    </row>
    <row r="58" spans="1:2" ht="60">
      <c r="A58" s="3" t="s">
        <v>344</v>
      </c>
      <c r="B58" s="32">
        <v>0</v>
      </c>
    </row>
    <row r="59" spans="1:2" ht="30">
      <c r="A59" s="3" t="s">
        <v>345</v>
      </c>
      <c r="B59" s="32">
        <v>0</v>
      </c>
    </row>
    <row r="60" spans="1:2" ht="30">
      <c r="A60" s="3" t="s">
        <v>346</v>
      </c>
      <c r="B60" s="32">
        <v>1</v>
      </c>
    </row>
    <row r="61" spans="1:2" ht="14.25" customHeight="1">
      <c r="A61" s="4" t="s">
        <v>347</v>
      </c>
      <c r="B61" s="32">
        <v>0</v>
      </c>
    </row>
  </sheetData>
  <sheetProtection algorithmName="SHA-512" hashValue="QOaYbbd4QM4fP2q7+7GCYPI88TENceRn5YmKgdHtXaaKng1+iXA+qu/msyFtTP7LxXMAw+gWEkK8NtoId3wzUg==" saltValue="5Aw6/o18F6EKlWb9BPzRMg==" spinCount="100000" sheet="1" objects="1" scenarios="1"/>
  <mergeCells count="1">
    <mergeCell ref="A1:B1"/>
  </mergeCells>
  <dataValidations count="5">
    <dataValidation type="whole" allowBlank="1" showInputMessage="1" showErrorMessage="1" error="Enter whole number" sqref="B4" xr:uid="{6990F3D0-076B-424A-BD2B-D201E7FCE7EF}">
      <formula1>0</formula1>
      <formula2>1000000000</formula2>
    </dataValidation>
    <dataValidation type="decimal" allowBlank="1" showInputMessage="1" showErrorMessage="1" error="No text" sqref="B5" xr:uid="{2F320E0C-DE88-4C97-8A78-8F87D120466C}">
      <formula1>0</formula1>
      <formula2>2000000000</formula2>
    </dataValidation>
    <dataValidation type="textLength" allowBlank="1" showInputMessage="1" showErrorMessage="1" error="Text " sqref="B9" xr:uid="{1B5D6F7B-06B7-468E-81C5-A7837F1D9E28}">
      <formula1>0</formula1>
      <formula2>150</formula2>
    </dataValidation>
    <dataValidation type="decimal" operator="greaterThanOrEqual" allowBlank="1" showInputMessage="1" showErrorMessage="1" error="No text" sqref="B8" xr:uid="{62BA2F80-0273-4DDC-B421-8BD84E8FA0A0}">
      <formula1>0</formula1>
    </dataValidation>
    <dataValidation type="whole" operator="greaterThanOrEqual" allowBlank="1" showInputMessage="1" showErrorMessage="1" error="Enter whole number" sqref="B7 B12:B14 B17:B29 B32:B37 B39:B40 B42:B46 B48:B61" xr:uid="{6F4B9906-5F96-4E4E-A40D-5D78A1A6C355}">
      <formula1>0</formula1>
    </dataValidation>
  </dataValidations>
  <pageMargins left="1" right="1" top="1" bottom="1" header="0.5" footer="0.5"/>
  <pageSetup fitToHeight="0" orientation="portrait" r:id="rId1"/>
  <ignoredErrors>
    <ignoredError sqref="B10:B11 B16 B38 B41 B47 B3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A24A-6EC6-43B7-9CD0-8A7438DA8B18}">
  <dimension ref="A1:BJ72"/>
  <sheetViews>
    <sheetView zoomScaleNormal="100" workbookViewId="0">
      <pane xSplit="1" ySplit="2" topLeftCell="B3" activePane="bottomRight" state="frozen"/>
      <selection pane="bottomRight"/>
      <selection pane="bottomLeft" activeCell="A3" sqref="A3"/>
      <selection pane="topRight" activeCell="B1" sqref="B1"/>
    </sheetView>
  </sheetViews>
  <sheetFormatPr defaultColWidth="9.28515625" defaultRowHeight="15"/>
  <cols>
    <col min="1" max="1" width="57.7109375" style="2" customWidth="1"/>
    <col min="2" max="61" width="15.7109375" style="1" customWidth="1"/>
    <col min="62" max="16384" width="9.28515625" style="1"/>
  </cols>
  <sheetData>
    <row r="1" spans="1:62" ht="48" thickBot="1">
      <c r="A1" s="129" t="s">
        <v>348</v>
      </c>
      <c r="B1" s="94"/>
      <c r="C1" s="5" t="s">
        <v>349</v>
      </c>
    </row>
    <row r="2" spans="1:62">
      <c r="A2" s="95" t="s">
        <v>154</v>
      </c>
      <c r="B2" s="66" t="s">
        <v>350</v>
      </c>
      <c r="C2" s="66" t="s">
        <v>351</v>
      </c>
      <c r="D2" s="66" t="s">
        <v>352</v>
      </c>
      <c r="E2" s="66" t="s">
        <v>353</v>
      </c>
      <c r="F2" s="66" t="s">
        <v>354</v>
      </c>
      <c r="G2" s="66" t="s">
        <v>355</v>
      </c>
      <c r="H2" s="66" t="s">
        <v>356</v>
      </c>
      <c r="I2" s="66" t="s">
        <v>357</v>
      </c>
      <c r="J2" s="66" t="s">
        <v>358</v>
      </c>
      <c r="K2" s="66" t="s">
        <v>359</v>
      </c>
      <c r="L2" s="66" t="s">
        <v>360</v>
      </c>
      <c r="M2" s="66" t="s">
        <v>361</v>
      </c>
      <c r="N2" s="66" t="s">
        <v>362</v>
      </c>
      <c r="O2" s="66" t="s">
        <v>363</v>
      </c>
      <c r="P2" s="66" t="s">
        <v>364</v>
      </c>
      <c r="Q2" s="66" t="s">
        <v>365</v>
      </c>
      <c r="R2" s="66" t="s">
        <v>366</v>
      </c>
      <c r="S2" s="66" t="s">
        <v>367</v>
      </c>
      <c r="T2" s="66" t="s">
        <v>368</v>
      </c>
      <c r="U2" s="66" t="s">
        <v>369</v>
      </c>
      <c r="V2" s="66" t="s">
        <v>370</v>
      </c>
      <c r="W2" s="66" t="s">
        <v>371</v>
      </c>
      <c r="X2" s="66" t="s">
        <v>372</v>
      </c>
      <c r="Y2" s="66" t="s">
        <v>373</v>
      </c>
      <c r="Z2" s="66" t="s">
        <v>374</v>
      </c>
      <c r="AA2" s="66" t="s">
        <v>375</v>
      </c>
      <c r="AB2" s="66" t="s">
        <v>376</v>
      </c>
      <c r="AC2" s="66" t="s">
        <v>377</v>
      </c>
      <c r="AD2" s="66" t="s">
        <v>378</v>
      </c>
      <c r="AE2" s="66" t="s">
        <v>379</v>
      </c>
      <c r="AF2" s="66" t="s">
        <v>380</v>
      </c>
      <c r="AG2" s="66" t="s">
        <v>381</v>
      </c>
      <c r="AH2" s="66" t="s">
        <v>382</v>
      </c>
      <c r="AI2" s="66" t="s">
        <v>383</v>
      </c>
      <c r="AJ2" s="66" t="s">
        <v>384</v>
      </c>
      <c r="AK2" s="66" t="s">
        <v>385</v>
      </c>
      <c r="AL2" s="66" t="s">
        <v>386</v>
      </c>
      <c r="AM2" s="66" t="s">
        <v>387</v>
      </c>
      <c r="AN2" s="66" t="s">
        <v>388</v>
      </c>
      <c r="AO2" s="66" t="s">
        <v>389</v>
      </c>
      <c r="AP2" s="66" t="s">
        <v>390</v>
      </c>
      <c r="AQ2" s="66" t="s">
        <v>391</v>
      </c>
      <c r="AR2" s="66" t="s">
        <v>392</v>
      </c>
      <c r="AS2" s="66" t="s">
        <v>393</v>
      </c>
      <c r="AT2" s="66" t="s">
        <v>394</v>
      </c>
      <c r="AU2" s="66" t="s">
        <v>395</v>
      </c>
      <c r="AV2" s="66" t="s">
        <v>396</v>
      </c>
      <c r="AW2" s="66" t="s">
        <v>397</v>
      </c>
      <c r="AX2" s="66" t="s">
        <v>398</v>
      </c>
      <c r="AY2" s="66" t="s">
        <v>399</v>
      </c>
      <c r="AZ2" s="66" t="s">
        <v>400</v>
      </c>
      <c r="BA2" s="66" t="s">
        <v>401</v>
      </c>
      <c r="BB2" s="66" t="s">
        <v>402</v>
      </c>
      <c r="BC2" s="66" t="s">
        <v>403</v>
      </c>
      <c r="BD2" s="66" t="s">
        <v>404</v>
      </c>
      <c r="BE2" s="66" t="s">
        <v>405</v>
      </c>
      <c r="BF2" s="66" t="s">
        <v>406</v>
      </c>
      <c r="BG2" s="66" t="s">
        <v>407</v>
      </c>
      <c r="BH2" s="66" t="s">
        <v>408</v>
      </c>
      <c r="BI2" s="66" t="s">
        <v>409</v>
      </c>
    </row>
    <row r="3" spans="1:62">
      <c r="A3" s="67" t="s">
        <v>410</v>
      </c>
      <c r="B3" s="96"/>
      <c r="C3" s="8"/>
      <c r="D3" s="8"/>
      <c r="E3" s="8"/>
      <c r="F3" s="8"/>
      <c r="G3" s="8"/>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25" t="s">
        <v>411</v>
      </c>
    </row>
    <row r="4" spans="1:62">
      <c r="A4" s="4" t="s">
        <v>412</v>
      </c>
      <c r="B4" s="35"/>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row>
    <row r="5" spans="1:62" ht="15.75" customHeight="1">
      <c r="A5" s="4" t="s">
        <v>413</v>
      </c>
      <c r="B5" s="34"/>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row>
    <row r="6" spans="1:62" ht="30">
      <c r="A6" s="4" t="s">
        <v>414</v>
      </c>
      <c r="B6" s="34"/>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row>
    <row r="7" spans="1:62" ht="45">
      <c r="A7" s="4" t="s">
        <v>415</v>
      </c>
      <c r="B7" s="34">
        <v>0</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row>
    <row r="8" spans="1:62">
      <c r="A8" s="67" t="s">
        <v>416</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row>
    <row r="9" spans="1:62" ht="30">
      <c r="A9" s="3" t="s">
        <v>417</v>
      </c>
      <c r="B9" s="34">
        <v>0</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25">
        <f>SUM(B9:BI9)</f>
        <v>0</v>
      </c>
    </row>
    <row r="10" spans="1:62" ht="30">
      <c r="A10" s="3" t="s">
        <v>418</v>
      </c>
      <c r="B10" s="34">
        <v>0</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25">
        <f>SUM(B10:BI10)</f>
        <v>0</v>
      </c>
    </row>
    <row r="11" spans="1:62" ht="30">
      <c r="A11" s="67" t="s">
        <v>419</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row>
    <row r="12" spans="1:62" ht="30">
      <c r="A12" s="3" t="s">
        <v>420</v>
      </c>
      <c r="B12" s="34">
        <v>0</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25">
        <f>SUM(B12:BI12)</f>
        <v>0</v>
      </c>
    </row>
    <row r="13" spans="1:62" ht="30">
      <c r="A13" s="3" t="s">
        <v>421</v>
      </c>
      <c r="B13" s="34">
        <v>0</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25">
        <f>SUM(B13:BI13)</f>
        <v>0</v>
      </c>
    </row>
    <row r="14" spans="1:62" ht="30">
      <c r="A14" s="67" t="s">
        <v>422</v>
      </c>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row>
    <row r="15" spans="1:62" ht="30">
      <c r="A15" s="3" t="s">
        <v>423</v>
      </c>
      <c r="B15" s="34">
        <v>0</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25">
        <f>SUM(B15:BI15)</f>
        <v>0</v>
      </c>
    </row>
    <row r="16" spans="1:62" ht="30">
      <c r="A16" s="3" t="s">
        <v>424</v>
      </c>
      <c r="B16" s="34">
        <v>0</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25">
        <f>SUM(B16:BI16)</f>
        <v>0</v>
      </c>
    </row>
    <row r="17" spans="1:62" ht="45">
      <c r="A17" s="4" t="s">
        <v>425</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row>
    <row r="18" spans="1:62">
      <c r="A18" s="67" t="s">
        <v>426</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row>
    <row r="19" spans="1:62" ht="30">
      <c r="A19" s="4" t="s">
        <v>427</v>
      </c>
      <c r="B19" s="35">
        <v>0</v>
      </c>
      <c r="C19" s="35">
        <v>0</v>
      </c>
      <c r="D19" s="35">
        <v>0</v>
      </c>
      <c r="E19" s="35">
        <v>0</v>
      </c>
      <c r="F19" s="35">
        <v>0</v>
      </c>
      <c r="G19" s="35">
        <v>0</v>
      </c>
      <c r="H19" s="35">
        <v>0</v>
      </c>
      <c r="I19" s="35">
        <v>0</v>
      </c>
      <c r="J19" s="35">
        <v>0</v>
      </c>
      <c r="K19" s="35">
        <v>0</v>
      </c>
      <c r="L19" s="35">
        <v>0</v>
      </c>
      <c r="M19" s="35">
        <v>0</v>
      </c>
      <c r="N19" s="35">
        <v>0</v>
      </c>
      <c r="O19" s="35">
        <v>0</v>
      </c>
      <c r="P19" s="35">
        <v>0</v>
      </c>
      <c r="Q19" s="35">
        <v>0</v>
      </c>
      <c r="R19" s="35">
        <v>0</v>
      </c>
      <c r="S19" s="35">
        <v>0</v>
      </c>
      <c r="T19" s="35">
        <v>0</v>
      </c>
      <c r="U19" s="35">
        <v>0</v>
      </c>
      <c r="V19" s="35">
        <v>0</v>
      </c>
      <c r="W19" s="35">
        <v>0</v>
      </c>
      <c r="X19" s="35">
        <v>0</v>
      </c>
      <c r="Y19" s="35">
        <v>0</v>
      </c>
      <c r="Z19" s="35">
        <v>0</v>
      </c>
      <c r="AA19" s="35">
        <v>0</v>
      </c>
      <c r="AB19" s="35">
        <v>0</v>
      </c>
      <c r="AC19" s="35">
        <v>0</v>
      </c>
      <c r="AD19" s="35">
        <v>0</v>
      </c>
      <c r="AE19" s="35">
        <v>0</v>
      </c>
      <c r="AF19" s="35">
        <v>0</v>
      </c>
      <c r="AG19" s="35">
        <v>0</v>
      </c>
      <c r="AH19" s="35">
        <v>0</v>
      </c>
      <c r="AI19" s="35">
        <v>0</v>
      </c>
      <c r="AJ19" s="35">
        <v>0</v>
      </c>
      <c r="AK19" s="35">
        <v>0</v>
      </c>
      <c r="AL19" s="35">
        <v>0</v>
      </c>
      <c r="AM19" s="35">
        <v>0</v>
      </c>
      <c r="AN19" s="35">
        <v>0</v>
      </c>
      <c r="AO19" s="35">
        <v>0</v>
      </c>
      <c r="AP19" s="35">
        <v>0</v>
      </c>
      <c r="AQ19" s="35">
        <v>0</v>
      </c>
      <c r="AR19" s="35">
        <v>0</v>
      </c>
      <c r="AS19" s="35">
        <v>0</v>
      </c>
      <c r="AT19" s="35">
        <v>0</v>
      </c>
      <c r="AU19" s="35">
        <v>0</v>
      </c>
      <c r="AV19" s="35">
        <v>0</v>
      </c>
      <c r="AW19" s="35">
        <v>0</v>
      </c>
      <c r="AX19" s="35">
        <v>0</v>
      </c>
      <c r="AY19" s="35">
        <v>0</v>
      </c>
      <c r="AZ19" s="35">
        <v>0</v>
      </c>
      <c r="BA19" s="35">
        <v>0</v>
      </c>
      <c r="BB19" s="35">
        <v>0</v>
      </c>
      <c r="BC19" s="35">
        <v>0</v>
      </c>
      <c r="BD19" s="35">
        <v>0</v>
      </c>
      <c r="BE19" s="35">
        <v>0</v>
      </c>
      <c r="BF19" s="35">
        <v>0</v>
      </c>
      <c r="BG19" s="35">
        <v>0</v>
      </c>
      <c r="BH19" s="35">
        <v>0</v>
      </c>
      <c r="BI19" s="35">
        <v>0</v>
      </c>
      <c r="BJ19" s="25">
        <f>SUM(B19:BI19)</f>
        <v>0</v>
      </c>
    </row>
    <row r="20" spans="1:62">
      <c r="A20" s="95" t="s">
        <v>428</v>
      </c>
      <c r="B20" s="93">
        <f>B9+B12+B15-B19</f>
        <v>0</v>
      </c>
      <c r="C20" s="93">
        <f t="shared" ref="C20:BI20" si="0">C9+C12+C15-C19</f>
        <v>0</v>
      </c>
      <c r="D20" s="93">
        <f t="shared" si="0"/>
        <v>0</v>
      </c>
      <c r="E20" s="93">
        <f t="shared" si="0"/>
        <v>0</v>
      </c>
      <c r="F20" s="93">
        <f t="shared" si="0"/>
        <v>0</v>
      </c>
      <c r="G20" s="93">
        <f t="shared" si="0"/>
        <v>0</v>
      </c>
      <c r="H20" s="93">
        <f t="shared" si="0"/>
        <v>0</v>
      </c>
      <c r="I20" s="93">
        <f t="shared" si="0"/>
        <v>0</v>
      </c>
      <c r="J20" s="93">
        <f t="shared" si="0"/>
        <v>0</v>
      </c>
      <c r="K20" s="93">
        <f t="shared" si="0"/>
        <v>0</v>
      </c>
      <c r="L20" s="93">
        <f t="shared" si="0"/>
        <v>0</v>
      </c>
      <c r="M20" s="93">
        <f t="shared" si="0"/>
        <v>0</v>
      </c>
      <c r="N20" s="93">
        <f t="shared" si="0"/>
        <v>0</v>
      </c>
      <c r="O20" s="93">
        <f t="shared" si="0"/>
        <v>0</v>
      </c>
      <c r="P20" s="93">
        <f t="shared" si="0"/>
        <v>0</v>
      </c>
      <c r="Q20" s="93">
        <f t="shared" si="0"/>
        <v>0</v>
      </c>
      <c r="R20" s="93">
        <f t="shared" si="0"/>
        <v>0</v>
      </c>
      <c r="S20" s="93">
        <f t="shared" si="0"/>
        <v>0</v>
      </c>
      <c r="T20" s="93">
        <f t="shared" si="0"/>
        <v>0</v>
      </c>
      <c r="U20" s="93">
        <f t="shared" si="0"/>
        <v>0</v>
      </c>
      <c r="V20" s="93">
        <f t="shared" si="0"/>
        <v>0</v>
      </c>
      <c r="W20" s="93">
        <f t="shared" si="0"/>
        <v>0</v>
      </c>
      <c r="X20" s="93">
        <f t="shared" si="0"/>
        <v>0</v>
      </c>
      <c r="Y20" s="93">
        <f t="shared" si="0"/>
        <v>0</v>
      </c>
      <c r="Z20" s="93">
        <f t="shared" si="0"/>
        <v>0</v>
      </c>
      <c r="AA20" s="93">
        <f t="shared" si="0"/>
        <v>0</v>
      </c>
      <c r="AB20" s="93">
        <f t="shared" si="0"/>
        <v>0</v>
      </c>
      <c r="AC20" s="93">
        <f t="shared" si="0"/>
        <v>0</v>
      </c>
      <c r="AD20" s="93">
        <f t="shared" si="0"/>
        <v>0</v>
      </c>
      <c r="AE20" s="93">
        <f t="shared" si="0"/>
        <v>0</v>
      </c>
      <c r="AF20" s="93">
        <f t="shared" si="0"/>
        <v>0</v>
      </c>
      <c r="AG20" s="93">
        <f t="shared" si="0"/>
        <v>0</v>
      </c>
      <c r="AH20" s="93">
        <f t="shared" si="0"/>
        <v>0</v>
      </c>
      <c r="AI20" s="93">
        <f t="shared" si="0"/>
        <v>0</v>
      </c>
      <c r="AJ20" s="93">
        <f t="shared" si="0"/>
        <v>0</v>
      </c>
      <c r="AK20" s="93">
        <f t="shared" si="0"/>
        <v>0</v>
      </c>
      <c r="AL20" s="93">
        <f t="shared" si="0"/>
        <v>0</v>
      </c>
      <c r="AM20" s="93">
        <f t="shared" si="0"/>
        <v>0</v>
      </c>
      <c r="AN20" s="93">
        <f t="shared" si="0"/>
        <v>0</v>
      </c>
      <c r="AO20" s="93">
        <f t="shared" si="0"/>
        <v>0</v>
      </c>
      <c r="AP20" s="93">
        <f t="shared" si="0"/>
        <v>0</v>
      </c>
      <c r="AQ20" s="93">
        <f t="shared" si="0"/>
        <v>0</v>
      </c>
      <c r="AR20" s="93">
        <f t="shared" si="0"/>
        <v>0</v>
      </c>
      <c r="AS20" s="93">
        <f t="shared" si="0"/>
        <v>0</v>
      </c>
      <c r="AT20" s="93">
        <f t="shared" si="0"/>
        <v>0</v>
      </c>
      <c r="AU20" s="93">
        <f t="shared" si="0"/>
        <v>0</v>
      </c>
      <c r="AV20" s="93">
        <f t="shared" si="0"/>
        <v>0</v>
      </c>
      <c r="AW20" s="93">
        <f t="shared" si="0"/>
        <v>0</v>
      </c>
      <c r="AX20" s="93">
        <f t="shared" si="0"/>
        <v>0</v>
      </c>
      <c r="AY20" s="93">
        <f t="shared" si="0"/>
        <v>0</v>
      </c>
      <c r="AZ20" s="93">
        <f t="shared" si="0"/>
        <v>0</v>
      </c>
      <c r="BA20" s="93">
        <f t="shared" si="0"/>
        <v>0</v>
      </c>
      <c r="BB20" s="93">
        <f t="shared" si="0"/>
        <v>0</v>
      </c>
      <c r="BC20" s="93">
        <f t="shared" si="0"/>
        <v>0</v>
      </c>
      <c r="BD20" s="93">
        <f t="shared" si="0"/>
        <v>0</v>
      </c>
      <c r="BE20" s="93">
        <f t="shared" si="0"/>
        <v>0</v>
      </c>
      <c r="BF20" s="93">
        <f t="shared" si="0"/>
        <v>0</v>
      </c>
      <c r="BG20" s="93">
        <f t="shared" si="0"/>
        <v>0</v>
      </c>
      <c r="BH20" s="93">
        <f t="shared" si="0"/>
        <v>0</v>
      </c>
      <c r="BI20" s="93">
        <f t="shared" si="0"/>
        <v>0</v>
      </c>
      <c r="BJ20" s="25"/>
    </row>
    <row r="21" spans="1:62">
      <c r="A21" s="67" t="s">
        <v>297</v>
      </c>
      <c r="B21" s="93">
        <f>SUM(B22:B24)</f>
        <v>0</v>
      </c>
      <c r="C21" s="93">
        <f t="shared" ref="C21:BI21" si="1">SUM(C22:C24)</f>
        <v>0</v>
      </c>
      <c r="D21" s="93">
        <f t="shared" si="1"/>
        <v>0</v>
      </c>
      <c r="E21" s="93">
        <f t="shared" si="1"/>
        <v>0</v>
      </c>
      <c r="F21" s="93">
        <f t="shared" si="1"/>
        <v>0</v>
      </c>
      <c r="G21" s="93">
        <f t="shared" si="1"/>
        <v>0</v>
      </c>
      <c r="H21" s="93">
        <f t="shared" si="1"/>
        <v>0</v>
      </c>
      <c r="I21" s="93">
        <f t="shared" si="1"/>
        <v>0</v>
      </c>
      <c r="J21" s="93">
        <f t="shared" si="1"/>
        <v>0</v>
      </c>
      <c r="K21" s="93">
        <f t="shared" si="1"/>
        <v>0</v>
      </c>
      <c r="L21" s="93">
        <f t="shared" si="1"/>
        <v>0</v>
      </c>
      <c r="M21" s="93">
        <f t="shared" si="1"/>
        <v>0</v>
      </c>
      <c r="N21" s="93">
        <f t="shared" si="1"/>
        <v>0</v>
      </c>
      <c r="O21" s="93">
        <f t="shared" si="1"/>
        <v>0</v>
      </c>
      <c r="P21" s="93">
        <f t="shared" si="1"/>
        <v>0</v>
      </c>
      <c r="Q21" s="93">
        <f t="shared" si="1"/>
        <v>0</v>
      </c>
      <c r="R21" s="93">
        <f t="shared" si="1"/>
        <v>0</v>
      </c>
      <c r="S21" s="93">
        <f t="shared" si="1"/>
        <v>0</v>
      </c>
      <c r="T21" s="93">
        <f t="shared" si="1"/>
        <v>0</v>
      </c>
      <c r="U21" s="93">
        <f t="shared" si="1"/>
        <v>0</v>
      </c>
      <c r="V21" s="93">
        <f t="shared" si="1"/>
        <v>0</v>
      </c>
      <c r="W21" s="93">
        <f t="shared" si="1"/>
        <v>0</v>
      </c>
      <c r="X21" s="93">
        <f t="shared" si="1"/>
        <v>0</v>
      </c>
      <c r="Y21" s="93">
        <f t="shared" si="1"/>
        <v>0</v>
      </c>
      <c r="Z21" s="93">
        <f t="shared" si="1"/>
        <v>0</v>
      </c>
      <c r="AA21" s="93">
        <f t="shared" si="1"/>
        <v>0</v>
      </c>
      <c r="AB21" s="93">
        <f t="shared" si="1"/>
        <v>0</v>
      </c>
      <c r="AC21" s="93">
        <f t="shared" si="1"/>
        <v>0</v>
      </c>
      <c r="AD21" s="93">
        <f t="shared" si="1"/>
        <v>0</v>
      </c>
      <c r="AE21" s="93">
        <f t="shared" si="1"/>
        <v>0</v>
      </c>
      <c r="AF21" s="93">
        <f t="shared" si="1"/>
        <v>0</v>
      </c>
      <c r="AG21" s="93">
        <f t="shared" si="1"/>
        <v>0</v>
      </c>
      <c r="AH21" s="93">
        <f t="shared" si="1"/>
        <v>0</v>
      </c>
      <c r="AI21" s="93">
        <f t="shared" si="1"/>
        <v>0</v>
      </c>
      <c r="AJ21" s="93">
        <f t="shared" si="1"/>
        <v>0</v>
      </c>
      <c r="AK21" s="93">
        <f t="shared" si="1"/>
        <v>0</v>
      </c>
      <c r="AL21" s="93">
        <f t="shared" si="1"/>
        <v>0</v>
      </c>
      <c r="AM21" s="93">
        <f t="shared" si="1"/>
        <v>0</v>
      </c>
      <c r="AN21" s="93">
        <f t="shared" si="1"/>
        <v>0</v>
      </c>
      <c r="AO21" s="93">
        <f t="shared" si="1"/>
        <v>0</v>
      </c>
      <c r="AP21" s="93">
        <f t="shared" si="1"/>
        <v>0</v>
      </c>
      <c r="AQ21" s="93">
        <f t="shared" si="1"/>
        <v>0</v>
      </c>
      <c r="AR21" s="93">
        <f t="shared" si="1"/>
        <v>0</v>
      </c>
      <c r="AS21" s="93">
        <f t="shared" si="1"/>
        <v>0</v>
      </c>
      <c r="AT21" s="93">
        <f t="shared" si="1"/>
        <v>0</v>
      </c>
      <c r="AU21" s="93">
        <f t="shared" si="1"/>
        <v>0</v>
      </c>
      <c r="AV21" s="93">
        <f t="shared" si="1"/>
        <v>0</v>
      </c>
      <c r="AW21" s="93">
        <f t="shared" si="1"/>
        <v>0</v>
      </c>
      <c r="AX21" s="93">
        <f t="shared" si="1"/>
        <v>0</v>
      </c>
      <c r="AY21" s="93">
        <f t="shared" si="1"/>
        <v>0</v>
      </c>
      <c r="AZ21" s="93">
        <f t="shared" si="1"/>
        <v>0</v>
      </c>
      <c r="BA21" s="93">
        <f t="shared" si="1"/>
        <v>0</v>
      </c>
      <c r="BB21" s="93">
        <f t="shared" si="1"/>
        <v>0</v>
      </c>
      <c r="BC21" s="93">
        <f t="shared" si="1"/>
        <v>0</v>
      </c>
      <c r="BD21" s="93">
        <f t="shared" si="1"/>
        <v>0</v>
      </c>
      <c r="BE21" s="93">
        <f t="shared" si="1"/>
        <v>0</v>
      </c>
      <c r="BF21" s="93">
        <f t="shared" si="1"/>
        <v>0</v>
      </c>
      <c r="BG21" s="93">
        <f t="shared" si="1"/>
        <v>0</v>
      </c>
      <c r="BH21" s="93">
        <f t="shared" si="1"/>
        <v>0</v>
      </c>
      <c r="BI21" s="93">
        <f t="shared" si="1"/>
        <v>0</v>
      </c>
      <c r="BJ21" s="25">
        <f>SUM(B21:BI21)</f>
        <v>0</v>
      </c>
    </row>
    <row r="22" spans="1:62" ht="30">
      <c r="A22" s="3" t="s">
        <v>298</v>
      </c>
      <c r="B22" s="34">
        <v>0</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row>
    <row r="23" spans="1:62" ht="30">
      <c r="A23" s="3" t="s">
        <v>299</v>
      </c>
      <c r="B23" s="34">
        <v>0</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v>0</v>
      </c>
      <c r="AW23" s="34">
        <v>0</v>
      </c>
      <c r="AX23" s="34">
        <v>0</v>
      </c>
      <c r="AY23" s="34">
        <v>0</v>
      </c>
      <c r="AZ23" s="34">
        <v>0</v>
      </c>
      <c r="BA23" s="34">
        <v>0</v>
      </c>
      <c r="BB23" s="34">
        <v>0</v>
      </c>
      <c r="BC23" s="34">
        <v>0</v>
      </c>
      <c r="BD23" s="34">
        <v>0</v>
      </c>
      <c r="BE23" s="34">
        <v>0</v>
      </c>
      <c r="BF23" s="34">
        <v>0</v>
      </c>
      <c r="BG23" s="34">
        <v>0</v>
      </c>
      <c r="BH23" s="34">
        <v>0</v>
      </c>
      <c r="BI23" s="34">
        <v>0</v>
      </c>
    </row>
    <row r="24" spans="1:62" ht="30">
      <c r="A24" s="3" t="s">
        <v>300</v>
      </c>
      <c r="B24" s="34">
        <v>0</v>
      </c>
      <c r="C24" s="34">
        <v>0</v>
      </c>
      <c r="D24" s="34">
        <v>0</v>
      </c>
      <c r="E24" s="34">
        <v>0</v>
      </c>
      <c r="F24" s="34">
        <v>0</v>
      </c>
      <c r="G24" s="34">
        <v>0</v>
      </c>
      <c r="H24" s="34">
        <v>0</v>
      </c>
      <c r="I24" s="34">
        <v>0</v>
      </c>
      <c r="J24" s="34">
        <v>0</v>
      </c>
      <c r="K24" s="34">
        <v>0</v>
      </c>
      <c r="L24" s="34">
        <v>0</v>
      </c>
      <c r="M24" s="34">
        <v>0</v>
      </c>
      <c r="N24" s="34">
        <v>0</v>
      </c>
      <c r="O24" s="34">
        <v>0</v>
      </c>
      <c r="P24" s="34">
        <v>0</v>
      </c>
      <c r="Q24" s="34">
        <v>0</v>
      </c>
      <c r="R24" s="34">
        <v>0</v>
      </c>
      <c r="S24" s="34">
        <v>0</v>
      </c>
      <c r="T24" s="34">
        <v>0</v>
      </c>
      <c r="U24" s="34">
        <v>0</v>
      </c>
      <c r="V24" s="34">
        <v>0</v>
      </c>
      <c r="W24" s="34">
        <v>0</v>
      </c>
      <c r="X24" s="34">
        <v>0</v>
      </c>
      <c r="Y24" s="34">
        <v>0</v>
      </c>
      <c r="Z24" s="34">
        <v>0</v>
      </c>
      <c r="AA24" s="34">
        <v>0</v>
      </c>
      <c r="AB24" s="34">
        <v>0</v>
      </c>
      <c r="AC24" s="34">
        <v>0</v>
      </c>
      <c r="AD24" s="34">
        <v>0</v>
      </c>
      <c r="AE24" s="34">
        <v>0</v>
      </c>
      <c r="AF24" s="34">
        <v>0</v>
      </c>
      <c r="AG24" s="34">
        <v>0</v>
      </c>
      <c r="AH24" s="34">
        <v>0</v>
      </c>
      <c r="AI24" s="34">
        <v>0</v>
      </c>
      <c r="AJ24" s="34">
        <v>0</v>
      </c>
      <c r="AK24" s="34">
        <v>0</v>
      </c>
      <c r="AL24" s="34">
        <v>0</v>
      </c>
      <c r="AM24" s="34">
        <v>0</v>
      </c>
      <c r="AN24" s="34">
        <v>0</v>
      </c>
      <c r="AO24" s="34">
        <v>0</v>
      </c>
      <c r="AP24" s="34">
        <v>0</v>
      </c>
      <c r="AQ24" s="34">
        <v>0</v>
      </c>
      <c r="AR24" s="34">
        <v>0</v>
      </c>
      <c r="AS24" s="34">
        <v>0</v>
      </c>
      <c r="AT24" s="34">
        <v>0</v>
      </c>
      <c r="AU24" s="34">
        <v>0</v>
      </c>
      <c r="AV24" s="34">
        <v>0</v>
      </c>
      <c r="AW24" s="34">
        <v>0</v>
      </c>
      <c r="AX24" s="34">
        <v>0</v>
      </c>
      <c r="AY24" s="34">
        <v>0</v>
      </c>
      <c r="AZ24" s="34">
        <v>0</v>
      </c>
      <c r="BA24" s="34">
        <v>0</v>
      </c>
      <c r="BB24" s="34">
        <v>0</v>
      </c>
      <c r="BC24" s="34">
        <v>0</v>
      </c>
      <c r="BD24" s="34">
        <v>0</v>
      </c>
      <c r="BE24" s="34">
        <v>0</v>
      </c>
      <c r="BF24" s="34">
        <v>0</v>
      </c>
      <c r="BG24" s="34">
        <v>0</v>
      </c>
      <c r="BH24" s="34">
        <v>0</v>
      </c>
      <c r="BI24" s="34">
        <v>0</v>
      </c>
    </row>
    <row r="25" spans="1:62" ht="16.149999999999999" customHeight="1">
      <c r="A25" s="67" t="s">
        <v>301</v>
      </c>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row>
    <row r="26" spans="1:62" ht="30">
      <c r="A26" s="3" t="s">
        <v>302</v>
      </c>
      <c r="B26" s="93">
        <f>SUM(B27:B39)</f>
        <v>0</v>
      </c>
      <c r="C26" s="93">
        <f t="shared" ref="C26:BI26" si="2">SUM(C27:C39)</f>
        <v>0</v>
      </c>
      <c r="D26" s="93">
        <f t="shared" si="2"/>
        <v>0</v>
      </c>
      <c r="E26" s="93">
        <f t="shared" si="2"/>
        <v>0</v>
      </c>
      <c r="F26" s="93">
        <f t="shared" si="2"/>
        <v>0</v>
      </c>
      <c r="G26" s="93">
        <f t="shared" si="2"/>
        <v>0</v>
      </c>
      <c r="H26" s="93">
        <f t="shared" si="2"/>
        <v>0</v>
      </c>
      <c r="I26" s="93">
        <f t="shared" si="2"/>
        <v>0</v>
      </c>
      <c r="J26" s="93">
        <f t="shared" si="2"/>
        <v>0</v>
      </c>
      <c r="K26" s="93">
        <f t="shared" si="2"/>
        <v>0</v>
      </c>
      <c r="L26" s="93">
        <f t="shared" si="2"/>
        <v>0</v>
      </c>
      <c r="M26" s="93">
        <f t="shared" si="2"/>
        <v>0</v>
      </c>
      <c r="N26" s="93">
        <f t="shared" si="2"/>
        <v>0</v>
      </c>
      <c r="O26" s="93">
        <f t="shared" si="2"/>
        <v>0</v>
      </c>
      <c r="P26" s="93">
        <f t="shared" si="2"/>
        <v>0</v>
      </c>
      <c r="Q26" s="93">
        <f t="shared" si="2"/>
        <v>0</v>
      </c>
      <c r="R26" s="93">
        <f t="shared" si="2"/>
        <v>0</v>
      </c>
      <c r="S26" s="93">
        <f t="shared" si="2"/>
        <v>0</v>
      </c>
      <c r="T26" s="93">
        <f t="shared" si="2"/>
        <v>0</v>
      </c>
      <c r="U26" s="93">
        <f t="shared" si="2"/>
        <v>0</v>
      </c>
      <c r="V26" s="93">
        <f t="shared" si="2"/>
        <v>0</v>
      </c>
      <c r="W26" s="93">
        <f t="shared" si="2"/>
        <v>0</v>
      </c>
      <c r="X26" s="93">
        <f t="shared" si="2"/>
        <v>0</v>
      </c>
      <c r="Y26" s="93">
        <f t="shared" si="2"/>
        <v>0</v>
      </c>
      <c r="Z26" s="93">
        <f t="shared" si="2"/>
        <v>0</v>
      </c>
      <c r="AA26" s="93">
        <f t="shared" si="2"/>
        <v>0</v>
      </c>
      <c r="AB26" s="93">
        <f t="shared" si="2"/>
        <v>0</v>
      </c>
      <c r="AC26" s="93">
        <f t="shared" si="2"/>
        <v>0</v>
      </c>
      <c r="AD26" s="93">
        <f t="shared" si="2"/>
        <v>0</v>
      </c>
      <c r="AE26" s="93">
        <f t="shared" si="2"/>
        <v>0</v>
      </c>
      <c r="AF26" s="93">
        <f t="shared" si="2"/>
        <v>0</v>
      </c>
      <c r="AG26" s="93">
        <f t="shared" si="2"/>
        <v>0</v>
      </c>
      <c r="AH26" s="93">
        <f t="shared" si="2"/>
        <v>0</v>
      </c>
      <c r="AI26" s="93">
        <f t="shared" si="2"/>
        <v>0</v>
      </c>
      <c r="AJ26" s="93">
        <f t="shared" si="2"/>
        <v>0</v>
      </c>
      <c r="AK26" s="93">
        <f t="shared" si="2"/>
        <v>0</v>
      </c>
      <c r="AL26" s="93">
        <f t="shared" si="2"/>
        <v>0</v>
      </c>
      <c r="AM26" s="93">
        <f t="shared" si="2"/>
        <v>0</v>
      </c>
      <c r="AN26" s="93">
        <f t="shared" si="2"/>
        <v>0</v>
      </c>
      <c r="AO26" s="93">
        <f t="shared" si="2"/>
        <v>0</v>
      </c>
      <c r="AP26" s="93">
        <f t="shared" si="2"/>
        <v>0</v>
      </c>
      <c r="AQ26" s="93">
        <f t="shared" si="2"/>
        <v>0</v>
      </c>
      <c r="AR26" s="93">
        <f t="shared" si="2"/>
        <v>0</v>
      </c>
      <c r="AS26" s="93">
        <f t="shared" si="2"/>
        <v>0</v>
      </c>
      <c r="AT26" s="93">
        <f t="shared" si="2"/>
        <v>0</v>
      </c>
      <c r="AU26" s="93">
        <f t="shared" si="2"/>
        <v>0</v>
      </c>
      <c r="AV26" s="93">
        <f t="shared" si="2"/>
        <v>0</v>
      </c>
      <c r="AW26" s="93">
        <f t="shared" si="2"/>
        <v>0</v>
      </c>
      <c r="AX26" s="93">
        <f t="shared" si="2"/>
        <v>0</v>
      </c>
      <c r="AY26" s="93">
        <f t="shared" si="2"/>
        <v>0</v>
      </c>
      <c r="AZ26" s="93">
        <f t="shared" si="2"/>
        <v>0</v>
      </c>
      <c r="BA26" s="93">
        <f t="shared" si="2"/>
        <v>0</v>
      </c>
      <c r="BB26" s="93">
        <f t="shared" si="2"/>
        <v>0</v>
      </c>
      <c r="BC26" s="93">
        <f t="shared" si="2"/>
        <v>0</v>
      </c>
      <c r="BD26" s="93">
        <f t="shared" si="2"/>
        <v>0</v>
      </c>
      <c r="BE26" s="93">
        <f t="shared" si="2"/>
        <v>0</v>
      </c>
      <c r="BF26" s="93">
        <f t="shared" si="2"/>
        <v>0</v>
      </c>
      <c r="BG26" s="93">
        <f t="shared" si="2"/>
        <v>0</v>
      </c>
      <c r="BH26" s="93">
        <f t="shared" si="2"/>
        <v>0</v>
      </c>
      <c r="BI26" s="93">
        <f t="shared" si="2"/>
        <v>0</v>
      </c>
      <c r="BJ26" s="25">
        <f>SUM(B26:BI26)</f>
        <v>0</v>
      </c>
    </row>
    <row r="27" spans="1:62">
      <c r="A27" s="64" t="s">
        <v>303</v>
      </c>
      <c r="B27" s="34">
        <v>0</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row>
    <row r="28" spans="1:62">
      <c r="A28" s="92" t="s">
        <v>304</v>
      </c>
      <c r="B28" s="34">
        <v>0</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row>
    <row r="29" spans="1:62">
      <c r="A29" s="64" t="s">
        <v>305</v>
      </c>
      <c r="B29" s="34">
        <v>0</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row>
    <row r="30" spans="1:62">
      <c r="A30" s="64" t="s">
        <v>306</v>
      </c>
      <c r="B30" s="34">
        <v>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row>
    <row r="31" spans="1:62" ht="30">
      <c r="A31" s="64" t="s">
        <v>307</v>
      </c>
      <c r="B31" s="34">
        <v>0</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row>
    <row r="32" spans="1:62">
      <c r="A32" s="92" t="s">
        <v>308</v>
      </c>
      <c r="B32" s="34">
        <v>0</v>
      </c>
      <c r="C32" s="34">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34">
        <v>0</v>
      </c>
      <c r="AV32" s="34">
        <v>0</v>
      </c>
      <c r="AW32" s="34">
        <v>0</v>
      </c>
      <c r="AX32" s="34">
        <v>0</v>
      </c>
      <c r="AY32" s="34">
        <v>0</v>
      </c>
      <c r="AZ32" s="34">
        <v>0</v>
      </c>
      <c r="BA32" s="34">
        <v>0</v>
      </c>
      <c r="BB32" s="34">
        <v>0</v>
      </c>
      <c r="BC32" s="34">
        <v>0</v>
      </c>
      <c r="BD32" s="34">
        <v>0</v>
      </c>
      <c r="BE32" s="34">
        <v>0</v>
      </c>
      <c r="BF32" s="34">
        <v>0</v>
      </c>
      <c r="BG32" s="34">
        <v>0</v>
      </c>
      <c r="BH32" s="34">
        <v>0</v>
      </c>
      <c r="BI32" s="34">
        <v>0</v>
      </c>
    </row>
    <row r="33" spans="1:62" ht="30">
      <c r="A33" s="92" t="s">
        <v>309</v>
      </c>
      <c r="B33" s="34">
        <v>0</v>
      </c>
      <c r="C33" s="34">
        <v>0</v>
      </c>
      <c r="D33" s="34">
        <v>0</v>
      </c>
      <c r="E33" s="34">
        <v>0</v>
      </c>
      <c r="F33" s="34">
        <v>0</v>
      </c>
      <c r="G33" s="34">
        <v>0</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c r="AA33" s="34">
        <v>0</v>
      </c>
      <c r="AB33" s="34">
        <v>0</v>
      </c>
      <c r="AC33" s="34">
        <v>0</v>
      </c>
      <c r="AD33" s="34">
        <v>0</v>
      </c>
      <c r="AE33" s="34">
        <v>0</v>
      </c>
      <c r="AF33" s="34">
        <v>0</v>
      </c>
      <c r="AG33" s="34">
        <v>0</v>
      </c>
      <c r="AH33" s="34">
        <v>0</v>
      </c>
      <c r="AI33" s="34">
        <v>0</v>
      </c>
      <c r="AJ33" s="34">
        <v>0</v>
      </c>
      <c r="AK33" s="34">
        <v>0</v>
      </c>
      <c r="AL33" s="34">
        <v>0</v>
      </c>
      <c r="AM33" s="34">
        <v>0</v>
      </c>
      <c r="AN33" s="34">
        <v>0</v>
      </c>
      <c r="AO33" s="34">
        <v>0</v>
      </c>
      <c r="AP33" s="34">
        <v>0</v>
      </c>
      <c r="AQ33" s="34">
        <v>0</v>
      </c>
      <c r="AR33" s="34">
        <v>0</v>
      </c>
      <c r="AS33" s="34">
        <v>0</v>
      </c>
      <c r="AT33" s="34">
        <v>0</v>
      </c>
      <c r="AU33" s="34">
        <v>0</v>
      </c>
      <c r="AV33" s="34">
        <v>0</v>
      </c>
      <c r="AW33" s="34">
        <v>0</v>
      </c>
      <c r="AX33" s="34">
        <v>0</v>
      </c>
      <c r="AY33" s="34">
        <v>0</v>
      </c>
      <c r="AZ33" s="34">
        <v>0</v>
      </c>
      <c r="BA33" s="34">
        <v>0</v>
      </c>
      <c r="BB33" s="34">
        <v>0</v>
      </c>
      <c r="BC33" s="34">
        <v>0</v>
      </c>
      <c r="BD33" s="34">
        <v>0</v>
      </c>
      <c r="BE33" s="34">
        <v>0</v>
      </c>
      <c r="BF33" s="34">
        <v>0</v>
      </c>
      <c r="BG33" s="34">
        <v>0</v>
      </c>
      <c r="BH33" s="34">
        <v>0</v>
      </c>
      <c r="BI33" s="34">
        <v>0</v>
      </c>
    </row>
    <row r="34" spans="1:62" ht="30">
      <c r="A34" s="92" t="s">
        <v>310</v>
      </c>
      <c r="B34" s="34">
        <v>0</v>
      </c>
      <c r="C34" s="34">
        <v>0</v>
      </c>
      <c r="D34" s="34">
        <v>0</v>
      </c>
      <c r="E34" s="34">
        <v>0</v>
      </c>
      <c r="F34" s="34">
        <v>0</v>
      </c>
      <c r="G34" s="34">
        <v>0</v>
      </c>
      <c r="H34" s="34">
        <v>0</v>
      </c>
      <c r="I34" s="34">
        <v>0</v>
      </c>
      <c r="J34" s="34">
        <v>0</v>
      </c>
      <c r="K34" s="34">
        <v>0</v>
      </c>
      <c r="L34" s="34">
        <v>0</v>
      </c>
      <c r="M34" s="34">
        <v>0</v>
      </c>
      <c r="N34" s="34">
        <v>0</v>
      </c>
      <c r="O34" s="34">
        <v>0</v>
      </c>
      <c r="P34" s="34">
        <v>0</v>
      </c>
      <c r="Q34" s="34">
        <v>0</v>
      </c>
      <c r="R34" s="34">
        <v>0</v>
      </c>
      <c r="S34" s="34">
        <v>0</v>
      </c>
      <c r="T34" s="34">
        <v>0</v>
      </c>
      <c r="U34" s="34">
        <v>0</v>
      </c>
      <c r="V34" s="34">
        <v>0</v>
      </c>
      <c r="W34" s="34">
        <v>0</v>
      </c>
      <c r="X34" s="34">
        <v>0</v>
      </c>
      <c r="Y34" s="34">
        <v>0</v>
      </c>
      <c r="Z34" s="34">
        <v>0</v>
      </c>
      <c r="AA34" s="34">
        <v>0</v>
      </c>
      <c r="AB34" s="34">
        <v>0</v>
      </c>
      <c r="AC34" s="34">
        <v>0</v>
      </c>
      <c r="AD34" s="34">
        <v>0</v>
      </c>
      <c r="AE34" s="34">
        <v>0</v>
      </c>
      <c r="AF34" s="34">
        <v>0</v>
      </c>
      <c r="AG34" s="34">
        <v>0</v>
      </c>
      <c r="AH34" s="34">
        <v>0</v>
      </c>
      <c r="AI34" s="34">
        <v>0</v>
      </c>
      <c r="AJ34" s="34">
        <v>0</v>
      </c>
      <c r="AK34" s="34">
        <v>0</v>
      </c>
      <c r="AL34" s="34">
        <v>0</v>
      </c>
      <c r="AM34" s="34">
        <v>0</v>
      </c>
      <c r="AN34" s="34">
        <v>0</v>
      </c>
      <c r="AO34" s="34">
        <v>0</v>
      </c>
      <c r="AP34" s="34">
        <v>0</v>
      </c>
      <c r="AQ34" s="34">
        <v>0</v>
      </c>
      <c r="AR34" s="34">
        <v>0</v>
      </c>
      <c r="AS34" s="34">
        <v>0</v>
      </c>
      <c r="AT34" s="34">
        <v>0</v>
      </c>
      <c r="AU34" s="34">
        <v>0</v>
      </c>
      <c r="AV34" s="34">
        <v>0</v>
      </c>
      <c r="AW34" s="34">
        <v>0</v>
      </c>
      <c r="AX34" s="34">
        <v>0</v>
      </c>
      <c r="AY34" s="34">
        <v>0</v>
      </c>
      <c r="AZ34" s="34">
        <v>0</v>
      </c>
      <c r="BA34" s="34">
        <v>0</v>
      </c>
      <c r="BB34" s="34">
        <v>0</v>
      </c>
      <c r="BC34" s="34">
        <v>0</v>
      </c>
      <c r="BD34" s="34">
        <v>0</v>
      </c>
      <c r="BE34" s="34">
        <v>0</v>
      </c>
      <c r="BF34" s="34">
        <v>0</v>
      </c>
      <c r="BG34" s="34">
        <v>0</v>
      </c>
      <c r="BH34" s="34">
        <v>0</v>
      </c>
      <c r="BI34" s="34">
        <v>0</v>
      </c>
    </row>
    <row r="35" spans="1:62">
      <c r="A35" s="92" t="s">
        <v>311</v>
      </c>
      <c r="B35" s="34">
        <v>0</v>
      </c>
      <c r="C35" s="34">
        <v>0</v>
      </c>
      <c r="D35" s="34">
        <v>0</v>
      </c>
      <c r="E35" s="3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34">
        <v>0</v>
      </c>
      <c r="AF35" s="34">
        <v>0</v>
      </c>
      <c r="AG35" s="34">
        <v>0</v>
      </c>
      <c r="AH35" s="34">
        <v>0</v>
      </c>
      <c r="AI35" s="34">
        <v>0</v>
      </c>
      <c r="AJ35" s="34">
        <v>0</v>
      </c>
      <c r="AK35" s="34">
        <v>0</v>
      </c>
      <c r="AL35" s="34">
        <v>0</v>
      </c>
      <c r="AM35" s="34">
        <v>0</v>
      </c>
      <c r="AN35" s="34">
        <v>0</v>
      </c>
      <c r="AO35" s="34">
        <v>0</v>
      </c>
      <c r="AP35" s="34">
        <v>0</v>
      </c>
      <c r="AQ35" s="34">
        <v>0</v>
      </c>
      <c r="AR35" s="34">
        <v>0</v>
      </c>
      <c r="AS35" s="34">
        <v>0</v>
      </c>
      <c r="AT35" s="34">
        <v>0</v>
      </c>
      <c r="AU35" s="34">
        <v>0</v>
      </c>
      <c r="AV35" s="34">
        <v>0</v>
      </c>
      <c r="AW35" s="34">
        <v>0</v>
      </c>
      <c r="AX35" s="34">
        <v>0</v>
      </c>
      <c r="AY35" s="34">
        <v>0</v>
      </c>
      <c r="AZ35" s="34">
        <v>0</v>
      </c>
      <c r="BA35" s="34">
        <v>0</v>
      </c>
      <c r="BB35" s="34">
        <v>0</v>
      </c>
      <c r="BC35" s="34">
        <v>0</v>
      </c>
      <c r="BD35" s="34">
        <v>0</v>
      </c>
      <c r="BE35" s="34">
        <v>0</v>
      </c>
      <c r="BF35" s="34">
        <v>0</v>
      </c>
      <c r="BG35" s="34">
        <v>0</v>
      </c>
      <c r="BH35" s="34">
        <v>0</v>
      </c>
      <c r="BI35" s="34">
        <v>0</v>
      </c>
    </row>
    <row r="36" spans="1:62">
      <c r="A36" s="92" t="s">
        <v>312</v>
      </c>
      <c r="B36" s="34">
        <v>0</v>
      </c>
      <c r="C36" s="34">
        <v>0</v>
      </c>
      <c r="D36" s="34">
        <v>0</v>
      </c>
      <c r="E36" s="34">
        <v>0</v>
      </c>
      <c r="F36" s="34">
        <v>0</v>
      </c>
      <c r="G36" s="34">
        <v>0</v>
      </c>
      <c r="H36" s="34">
        <v>0</v>
      </c>
      <c r="I36" s="34">
        <v>0</v>
      </c>
      <c r="J36" s="34">
        <v>0</v>
      </c>
      <c r="K36" s="34">
        <v>0</v>
      </c>
      <c r="L36" s="34">
        <v>0</v>
      </c>
      <c r="M36" s="34">
        <v>0</v>
      </c>
      <c r="N36" s="34">
        <v>0</v>
      </c>
      <c r="O36" s="34">
        <v>0</v>
      </c>
      <c r="P36" s="34">
        <v>0</v>
      </c>
      <c r="Q36" s="34">
        <v>0</v>
      </c>
      <c r="R36" s="34">
        <v>0</v>
      </c>
      <c r="S36" s="34">
        <v>0</v>
      </c>
      <c r="T36" s="34">
        <v>0</v>
      </c>
      <c r="U36" s="34">
        <v>0</v>
      </c>
      <c r="V36" s="34">
        <v>0</v>
      </c>
      <c r="W36" s="34">
        <v>0</v>
      </c>
      <c r="X36" s="34">
        <v>0</v>
      </c>
      <c r="Y36" s="34">
        <v>0</v>
      </c>
      <c r="Z36" s="34">
        <v>0</v>
      </c>
      <c r="AA36" s="34">
        <v>0</v>
      </c>
      <c r="AB36" s="34">
        <v>0</v>
      </c>
      <c r="AC36" s="34">
        <v>0</v>
      </c>
      <c r="AD36" s="34">
        <v>0</v>
      </c>
      <c r="AE36" s="34">
        <v>0</v>
      </c>
      <c r="AF36" s="34">
        <v>0</v>
      </c>
      <c r="AG36" s="34">
        <v>0</v>
      </c>
      <c r="AH36" s="34">
        <v>0</v>
      </c>
      <c r="AI36" s="34">
        <v>0</v>
      </c>
      <c r="AJ36" s="34">
        <v>0</v>
      </c>
      <c r="AK36" s="34">
        <v>0</v>
      </c>
      <c r="AL36" s="34">
        <v>0</v>
      </c>
      <c r="AM36" s="34">
        <v>0</v>
      </c>
      <c r="AN36" s="34">
        <v>0</v>
      </c>
      <c r="AO36" s="34">
        <v>0</v>
      </c>
      <c r="AP36" s="34">
        <v>0</v>
      </c>
      <c r="AQ36" s="34">
        <v>0</v>
      </c>
      <c r="AR36" s="34">
        <v>0</v>
      </c>
      <c r="AS36" s="34">
        <v>0</v>
      </c>
      <c r="AT36" s="34">
        <v>0</v>
      </c>
      <c r="AU36" s="34">
        <v>0</v>
      </c>
      <c r="AV36" s="34">
        <v>0</v>
      </c>
      <c r="AW36" s="34">
        <v>0</v>
      </c>
      <c r="AX36" s="34">
        <v>0</v>
      </c>
      <c r="AY36" s="34">
        <v>0</v>
      </c>
      <c r="AZ36" s="34">
        <v>0</v>
      </c>
      <c r="BA36" s="34">
        <v>0</v>
      </c>
      <c r="BB36" s="34">
        <v>0</v>
      </c>
      <c r="BC36" s="34">
        <v>0</v>
      </c>
      <c r="BD36" s="34">
        <v>0</v>
      </c>
      <c r="BE36" s="34">
        <v>0</v>
      </c>
      <c r="BF36" s="34">
        <v>0</v>
      </c>
      <c r="BG36" s="34">
        <v>0</v>
      </c>
      <c r="BH36" s="34">
        <v>0</v>
      </c>
      <c r="BI36" s="34">
        <v>0</v>
      </c>
    </row>
    <row r="37" spans="1:62">
      <c r="A37" s="92" t="s">
        <v>313</v>
      </c>
      <c r="B37" s="34">
        <v>0</v>
      </c>
      <c r="C37" s="34">
        <v>0</v>
      </c>
      <c r="D37" s="34">
        <v>0</v>
      </c>
      <c r="E37" s="34">
        <v>0</v>
      </c>
      <c r="F37" s="34">
        <v>0</v>
      </c>
      <c r="G37" s="34">
        <v>0</v>
      </c>
      <c r="H37" s="34">
        <v>0</v>
      </c>
      <c r="I37" s="34">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34">
        <v>0</v>
      </c>
      <c r="AB37" s="34">
        <v>0</v>
      </c>
      <c r="AC37" s="34">
        <v>0</v>
      </c>
      <c r="AD37" s="34">
        <v>0</v>
      </c>
      <c r="AE37" s="34">
        <v>0</v>
      </c>
      <c r="AF37" s="34">
        <v>0</v>
      </c>
      <c r="AG37" s="34">
        <v>0</v>
      </c>
      <c r="AH37" s="34">
        <v>0</v>
      </c>
      <c r="AI37" s="34">
        <v>0</v>
      </c>
      <c r="AJ37" s="34">
        <v>0</v>
      </c>
      <c r="AK37" s="34">
        <v>0</v>
      </c>
      <c r="AL37" s="34">
        <v>0</v>
      </c>
      <c r="AM37" s="34">
        <v>0</v>
      </c>
      <c r="AN37" s="34">
        <v>0</v>
      </c>
      <c r="AO37" s="34">
        <v>0</v>
      </c>
      <c r="AP37" s="34">
        <v>0</v>
      </c>
      <c r="AQ37" s="34">
        <v>0</v>
      </c>
      <c r="AR37" s="34">
        <v>0</v>
      </c>
      <c r="AS37" s="34">
        <v>0</v>
      </c>
      <c r="AT37" s="34">
        <v>0</v>
      </c>
      <c r="AU37" s="34">
        <v>0</v>
      </c>
      <c r="AV37" s="34">
        <v>0</v>
      </c>
      <c r="AW37" s="34">
        <v>0</v>
      </c>
      <c r="AX37" s="34">
        <v>0</v>
      </c>
      <c r="AY37" s="34">
        <v>0</v>
      </c>
      <c r="AZ37" s="34">
        <v>0</v>
      </c>
      <c r="BA37" s="34">
        <v>0</v>
      </c>
      <c r="BB37" s="34">
        <v>0</v>
      </c>
      <c r="BC37" s="34">
        <v>0</v>
      </c>
      <c r="BD37" s="34">
        <v>0</v>
      </c>
      <c r="BE37" s="34">
        <v>0</v>
      </c>
      <c r="BF37" s="34">
        <v>0</v>
      </c>
      <c r="BG37" s="34">
        <v>0</v>
      </c>
      <c r="BH37" s="34">
        <v>0</v>
      </c>
      <c r="BI37" s="34">
        <v>0</v>
      </c>
    </row>
    <row r="38" spans="1:62">
      <c r="A38" s="92" t="s">
        <v>314</v>
      </c>
      <c r="B38" s="34">
        <v>0</v>
      </c>
      <c r="C38" s="34">
        <v>0</v>
      </c>
      <c r="D38" s="34">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c r="AA38" s="34">
        <v>0</v>
      </c>
      <c r="AB38" s="34">
        <v>0</v>
      </c>
      <c r="AC38" s="34">
        <v>0</v>
      </c>
      <c r="AD38" s="34">
        <v>0</v>
      </c>
      <c r="AE38" s="34">
        <v>0</v>
      </c>
      <c r="AF38" s="34">
        <v>0</v>
      </c>
      <c r="AG38" s="34">
        <v>0</v>
      </c>
      <c r="AH38" s="34">
        <v>0</v>
      </c>
      <c r="AI38" s="34">
        <v>0</v>
      </c>
      <c r="AJ38" s="34">
        <v>0</v>
      </c>
      <c r="AK38" s="34">
        <v>0</v>
      </c>
      <c r="AL38" s="34">
        <v>0</v>
      </c>
      <c r="AM38" s="34">
        <v>0</v>
      </c>
      <c r="AN38" s="34">
        <v>0</v>
      </c>
      <c r="AO38" s="34">
        <v>0</v>
      </c>
      <c r="AP38" s="34">
        <v>0</v>
      </c>
      <c r="AQ38" s="34">
        <v>0</v>
      </c>
      <c r="AR38" s="34">
        <v>0</v>
      </c>
      <c r="AS38" s="34">
        <v>0</v>
      </c>
      <c r="AT38" s="34">
        <v>0</v>
      </c>
      <c r="AU38" s="34">
        <v>0</v>
      </c>
      <c r="AV38" s="34">
        <v>0</v>
      </c>
      <c r="AW38" s="34">
        <v>0</v>
      </c>
      <c r="AX38" s="34">
        <v>0</v>
      </c>
      <c r="AY38" s="34">
        <v>0</v>
      </c>
      <c r="AZ38" s="34">
        <v>0</v>
      </c>
      <c r="BA38" s="34">
        <v>0</v>
      </c>
      <c r="BB38" s="34">
        <v>0</v>
      </c>
      <c r="BC38" s="34">
        <v>0</v>
      </c>
      <c r="BD38" s="34">
        <v>0</v>
      </c>
      <c r="BE38" s="34">
        <v>0</v>
      </c>
      <c r="BF38" s="34">
        <v>0</v>
      </c>
      <c r="BG38" s="34">
        <v>0</v>
      </c>
      <c r="BH38" s="34">
        <v>0</v>
      </c>
      <c r="BI38" s="34">
        <v>0</v>
      </c>
    </row>
    <row r="39" spans="1:62">
      <c r="A39" s="4" t="s">
        <v>315</v>
      </c>
      <c r="B39" s="34">
        <v>0</v>
      </c>
      <c r="C39" s="34">
        <v>0</v>
      </c>
      <c r="D39" s="34">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c r="AA39" s="34">
        <v>0</v>
      </c>
      <c r="AB39" s="34">
        <v>0</v>
      </c>
      <c r="AC39" s="34">
        <v>0</v>
      </c>
      <c r="AD39" s="34">
        <v>0</v>
      </c>
      <c r="AE39" s="34">
        <v>0</v>
      </c>
      <c r="AF39" s="34">
        <v>0</v>
      </c>
      <c r="AG39" s="34">
        <v>0</v>
      </c>
      <c r="AH39" s="34">
        <v>0</v>
      </c>
      <c r="AI39" s="34">
        <v>0</v>
      </c>
      <c r="AJ39" s="34">
        <v>0</v>
      </c>
      <c r="AK39" s="34">
        <v>0</v>
      </c>
      <c r="AL39" s="34">
        <v>0</v>
      </c>
      <c r="AM39" s="34">
        <v>0</v>
      </c>
      <c r="AN39" s="34">
        <v>0</v>
      </c>
      <c r="AO39" s="34">
        <v>0</v>
      </c>
      <c r="AP39" s="34">
        <v>0</v>
      </c>
      <c r="AQ39" s="34">
        <v>0</v>
      </c>
      <c r="AR39" s="34">
        <v>0</v>
      </c>
      <c r="AS39" s="34">
        <v>0</v>
      </c>
      <c r="AT39" s="34">
        <v>0</v>
      </c>
      <c r="AU39" s="34">
        <v>0</v>
      </c>
      <c r="AV39" s="34">
        <v>0</v>
      </c>
      <c r="AW39" s="34">
        <v>0</v>
      </c>
      <c r="AX39" s="34">
        <v>0</v>
      </c>
      <c r="AY39" s="34">
        <v>0</v>
      </c>
      <c r="AZ39" s="34">
        <v>0</v>
      </c>
      <c r="BA39" s="34">
        <v>0</v>
      </c>
      <c r="BB39" s="34">
        <v>0</v>
      </c>
      <c r="BC39" s="34">
        <v>0</v>
      </c>
      <c r="BD39" s="34">
        <v>0</v>
      </c>
      <c r="BE39" s="34">
        <v>0</v>
      </c>
      <c r="BF39" s="34">
        <v>0</v>
      </c>
      <c r="BG39" s="34">
        <v>0</v>
      </c>
      <c r="BH39" s="34">
        <v>0</v>
      </c>
      <c r="BI39" s="34">
        <v>0</v>
      </c>
    </row>
    <row r="40" spans="1:62">
      <c r="A40" s="67" t="s">
        <v>316</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row>
    <row r="41" spans="1:62" ht="30">
      <c r="A41" s="3" t="s">
        <v>317</v>
      </c>
      <c r="B41" s="76">
        <f>SUM(B42:B47)</f>
        <v>0</v>
      </c>
      <c r="C41" s="76">
        <f t="shared" ref="C41:BI41" si="3">SUM(C42:C47)</f>
        <v>0</v>
      </c>
      <c r="D41" s="76">
        <f t="shared" si="3"/>
        <v>0</v>
      </c>
      <c r="E41" s="76">
        <f t="shared" si="3"/>
        <v>0</v>
      </c>
      <c r="F41" s="76">
        <f t="shared" si="3"/>
        <v>0</v>
      </c>
      <c r="G41" s="76">
        <f t="shared" si="3"/>
        <v>0</v>
      </c>
      <c r="H41" s="76">
        <f t="shared" si="3"/>
        <v>0</v>
      </c>
      <c r="I41" s="76">
        <f t="shared" si="3"/>
        <v>0</v>
      </c>
      <c r="J41" s="76">
        <f t="shared" si="3"/>
        <v>0</v>
      </c>
      <c r="K41" s="76">
        <f t="shared" si="3"/>
        <v>0</v>
      </c>
      <c r="L41" s="76">
        <f t="shared" si="3"/>
        <v>0</v>
      </c>
      <c r="M41" s="76">
        <f t="shared" si="3"/>
        <v>0</v>
      </c>
      <c r="N41" s="76">
        <f t="shared" si="3"/>
        <v>0</v>
      </c>
      <c r="O41" s="76">
        <f t="shared" si="3"/>
        <v>0</v>
      </c>
      <c r="P41" s="76">
        <f t="shared" si="3"/>
        <v>0</v>
      </c>
      <c r="Q41" s="76">
        <f t="shared" si="3"/>
        <v>0</v>
      </c>
      <c r="R41" s="76">
        <f t="shared" si="3"/>
        <v>0</v>
      </c>
      <c r="S41" s="76">
        <f t="shared" si="3"/>
        <v>0</v>
      </c>
      <c r="T41" s="76">
        <f t="shared" si="3"/>
        <v>0</v>
      </c>
      <c r="U41" s="76">
        <f t="shared" si="3"/>
        <v>0</v>
      </c>
      <c r="V41" s="76">
        <f t="shared" si="3"/>
        <v>0</v>
      </c>
      <c r="W41" s="76">
        <f t="shared" si="3"/>
        <v>0</v>
      </c>
      <c r="X41" s="76">
        <f t="shared" si="3"/>
        <v>0</v>
      </c>
      <c r="Y41" s="76">
        <f t="shared" si="3"/>
        <v>0</v>
      </c>
      <c r="Z41" s="76">
        <f t="shared" si="3"/>
        <v>0</v>
      </c>
      <c r="AA41" s="76">
        <f t="shared" si="3"/>
        <v>0</v>
      </c>
      <c r="AB41" s="76">
        <f t="shared" si="3"/>
        <v>0</v>
      </c>
      <c r="AC41" s="76">
        <f t="shared" si="3"/>
        <v>0</v>
      </c>
      <c r="AD41" s="76">
        <f t="shared" si="3"/>
        <v>0</v>
      </c>
      <c r="AE41" s="76">
        <f t="shared" si="3"/>
        <v>0</v>
      </c>
      <c r="AF41" s="76">
        <f t="shared" si="3"/>
        <v>0</v>
      </c>
      <c r="AG41" s="76">
        <f t="shared" si="3"/>
        <v>0</v>
      </c>
      <c r="AH41" s="76">
        <f t="shared" si="3"/>
        <v>0</v>
      </c>
      <c r="AI41" s="76">
        <f t="shared" si="3"/>
        <v>0</v>
      </c>
      <c r="AJ41" s="76">
        <f t="shared" si="3"/>
        <v>0</v>
      </c>
      <c r="AK41" s="76">
        <f t="shared" si="3"/>
        <v>0</v>
      </c>
      <c r="AL41" s="76">
        <f t="shared" si="3"/>
        <v>0</v>
      </c>
      <c r="AM41" s="76">
        <f t="shared" si="3"/>
        <v>0</v>
      </c>
      <c r="AN41" s="76">
        <f t="shared" si="3"/>
        <v>0</v>
      </c>
      <c r="AO41" s="76">
        <f t="shared" si="3"/>
        <v>0</v>
      </c>
      <c r="AP41" s="76">
        <f t="shared" si="3"/>
        <v>0</v>
      </c>
      <c r="AQ41" s="76">
        <f t="shared" si="3"/>
        <v>0</v>
      </c>
      <c r="AR41" s="76">
        <f t="shared" si="3"/>
        <v>0</v>
      </c>
      <c r="AS41" s="76">
        <f t="shared" si="3"/>
        <v>0</v>
      </c>
      <c r="AT41" s="76">
        <f t="shared" si="3"/>
        <v>0</v>
      </c>
      <c r="AU41" s="76">
        <f t="shared" si="3"/>
        <v>0</v>
      </c>
      <c r="AV41" s="76">
        <f t="shared" si="3"/>
        <v>0</v>
      </c>
      <c r="AW41" s="76">
        <f t="shared" si="3"/>
        <v>0</v>
      </c>
      <c r="AX41" s="76">
        <f t="shared" si="3"/>
        <v>0</v>
      </c>
      <c r="AY41" s="76">
        <f t="shared" si="3"/>
        <v>0</v>
      </c>
      <c r="AZ41" s="76">
        <f t="shared" si="3"/>
        <v>0</v>
      </c>
      <c r="BA41" s="76">
        <f t="shared" si="3"/>
        <v>0</v>
      </c>
      <c r="BB41" s="76">
        <f t="shared" si="3"/>
        <v>0</v>
      </c>
      <c r="BC41" s="76">
        <f t="shared" si="3"/>
        <v>0</v>
      </c>
      <c r="BD41" s="76">
        <f t="shared" si="3"/>
        <v>0</v>
      </c>
      <c r="BE41" s="76">
        <f t="shared" si="3"/>
        <v>0</v>
      </c>
      <c r="BF41" s="76">
        <f t="shared" si="3"/>
        <v>0</v>
      </c>
      <c r="BG41" s="76">
        <f t="shared" si="3"/>
        <v>0</v>
      </c>
      <c r="BH41" s="76">
        <f t="shared" si="3"/>
        <v>0</v>
      </c>
      <c r="BI41" s="76">
        <f t="shared" si="3"/>
        <v>0</v>
      </c>
      <c r="BJ41" s="25">
        <f>SUM(B41:BI41)</f>
        <v>0</v>
      </c>
    </row>
    <row r="42" spans="1:62">
      <c r="A42" s="92" t="s">
        <v>318</v>
      </c>
      <c r="B42" s="34">
        <v>0</v>
      </c>
      <c r="C42" s="34">
        <v>0</v>
      </c>
      <c r="D42" s="34">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c r="AA42" s="34">
        <v>0</v>
      </c>
      <c r="AB42" s="34">
        <v>0</v>
      </c>
      <c r="AC42" s="34">
        <v>0</v>
      </c>
      <c r="AD42" s="34">
        <v>0</v>
      </c>
      <c r="AE42" s="34">
        <v>0</v>
      </c>
      <c r="AF42" s="34">
        <v>0</v>
      </c>
      <c r="AG42" s="34">
        <v>0</v>
      </c>
      <c r="AH42" s="34">
        <v>0</v>
      </c>
      <c r="AI42" s="34">
        <v>0</v>
      </c>
      <c r="AJ42" s="34">
        <v>0</v>
      </c>
      <c r="AK42" s="34">
        <v>0</v>
      </c>
      <c r="AL42" s="34">
        <v>0</v>
      </c>
      <c r="AM42" s="34">
        <v>0</v>
      </c>
      <c r="AN42" s="34">
        <v>0</v>
      </c>
      <c r="AO42" s="34">
        <v>0</v>
      </c>
      <c r="AP42" s="34">
        <v>0</v>
      </c>
      <c r="AQ42" s="34">
        <v>0</v>
      </c>
      <c r="AR42" s="34">
        <v>0</v>
      </c>
      <c r="AS42" s="34">
        <v>0</v>
      </c>
      <c r="AT42" s="34">
        <v>0</v>
      </c>
      <c r="AU42" s="34">
        <v>0</v>
      </c>
      <c r="AV42" s="34">
        <v>0</v>
      </c>
      <c r="AW42" s="34">
        <v>0</v>
      </c>
      <c r="AX42" s="34">
        <v>0</v>
      </c>
      <c r="AY42" s="34">
        <v>0</v>
      </c>
      <c r="AZ42" s="34">
        <v>0</v>
      </c>
      <c r="BA42" s="34">
        <v>0</v>
      </c>
      <c r="BB42" s="34">
        <v>0</v>
      </c>
      <c r="BC42" s="34">
        <v>0</v>
      </c>
      <c r="BD42" s="34">
        <v>0</v>
      </c>
      <c r="BE42" s="34">
        <v>0</v>
      </c>
      <c r="BF42" s="34">
        <v>0</v>
      </c>
      <c r="BG42" s="34">
        <v>0</v>
      </c>
      <c r="BH42" s="34">
        <v>0</v>
      </c>
      <c r="BI42" s="34">
        <v>0</v>
      </c>
    </row>
    <row r="43" spans="1:62">
      <c r="A43" s="92" t="s">
        <v>319</v>
      </c>
      <c r="B43" s="34">
        <v>0</v>
      </c>
      <c r="C43" s="34">
        <v>0</v>
      </c>
      <c r="D43" s="34">
        <v>0</v>
      </c>
      <c r="E43" s="34">
        <v>0</v>
      </c>
      <c r="F43" s="34">
        <v>0</v>
      </c>
      <c r="G43" s="34">
        <v>0</v>
      </c>
      <c r="H43" s="34">
        <v>0</v>
      </c>
      <c r="I43" s="34">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34">
        <v>0</v>
      </c>
      <c r="AF43" s="34">
        <v>0</v>
      </c>
      <c r="AG43" s="34">
        <v>0</v>
      </c>
      <c r="AH43" s="34">
        <v>0</v>
      </c>
      <c r="AI43" s="34">
        <v>0</v>
      </c>
      <c r="AJ43" s="34">
        <v>0</v>
      </c>
      <c r="AK43" s="34">
        <v>0</v>
      </c>
      <c r="AL43" s="34">
        <v>0</v>
      </c>
      <c r="AM43" s="34">
        <v>0</v>
      </c>
      <c r="AN43" s="34">
        <v>0</v>
      </c>
      <c r="AO43" s="34">
        <v>0</v>
      </c>
      <c r="AP43" s="34">
        <v>0</v>
      </c>
      <c r="AQ43" s="34">
        <v>0</v>
      </c>
      <c r="AR43" s="34">
        <v>0</v>
      </c>
      <c r="AS43" s="34">
        <v>0</v>
      </c>
      <c r="AT43" s="34">
        <v>0</v>
      </c>
      <c r="AU43" s="34">
        <v>0</v>
      </c>
      <c r="AV43" s="34">
        <v>0</v>
      </c>
      <c r="AW43" s="34">
        <v>0</v>
      </c>
      <c r="AX43" s="34">
        <v>0</v>
      </c>
      <c r="AY43" s="34">
        <v>0</v>
      </c>
      <c r="AZ43" s="34">
        <v>0</v>
      </c>
      <c r="BA43" s="34">
        <v>0</v>
      </c>
      <c r="BB43" s="34">
        <v>0</v>
      </c>
      <c r="BC43" s="34">
        <v>0</v>
      </c>
      <c r="BD43" s="34">
        <v>0</v>
      </c>
      <c r="BE43" s="34">
        <v>0</v>
      </c>
      <c r="BF43" s="34">
        <v>0</v>
      </c>
      <c r="BG43" s="34">
        <v>0</v>
      </c>
      <c r="BH43" s="34">
        <v>0</v>
      </c>
      <c r="BI43" s="34">
        <v>0</v>
      </c>
    </row>
    <row r="44" spans="1:62">
      <c r="A44" s="92" t="s">
        <v>320</v>
      </c>
      <c r="B44" s="34">
        <v>0</v>
      </c>
      <c r="C44" s="34">
        <v>0</v>
      </c>
      <c r="D44" s="34">
        <v>0</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c r="AA44" s="34">
        <v>0</v>
      </c>
      <c r="AB44" s="34">
        <v>0</v>
      </c>
      <c r="AC44" s="34">
        <v>0</v>
      </c>
      <c r="AD44" s="34">
        <v>0</v>
      </c>
      <c r="AE44" s="34">
        <v>0</v>
      </c>
      <c r="AF44" s="34">
        <v>0</v>
      </c>
      <c r="AG44" s="34">
        <v>0</v>
      </c>
      <c r="AH44" s="34">
        <v>0</v>
      </c>
      <c r="AI44" s="34">
        <v>0</v>
      </c>
      <c r="AJ44" s="34">
        <v>0</v>
      </c>
      <c r="AK44" s="34">
        <v>0</v>
      </c>
      <c r="AL44" s="34">
        <v>0</v>
      </c>
      <c r="AM44" s="34">
        <v>0</v>
      </c>
      <c r="AN44" s="34">
        <v>0</v>
      </c>
      <c r="AO44" s="34">
        <v>0</v>
      </c>
      <c r="AP44" s="34">
        <v>0</v>
      </c>
      <c r="AQ44" s="34">
        <v>0</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row>
    <row r="45" spans="1:62">
      <c r="A45" s="92" t="s">
        <v>321</v>
      </c>
      <c r="B45" s="34">
        <v>0</v>
      </c>
      <c r="C45" s="34">
        <v>0</v>
      </c>
      <c r="D45" s="34">
        <v>0</v>
      </c>
      <c r="E45" s="34">
        <v>0</v>
      </c>
      <c r="F45" s="34">
        <v>0</v>
      </c>
      <c r="G45" s="34">
        <v>0</v>
      </c>
      <c r="H45" s="34">
        <v>0</v>
      </c>
      <c r="I45" s="34">
        <v>0</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0</v>
      </c>
      <c r="AC45" s="34">
        <v>0</v>
      </c>
      <c r="AD45" s="34">
        <v>0</v>
      </c>
      <c r="AE45" s="34">
        <v>0</v>
      </c>
      <c r="AF45" s="34">
        <v>0</v>
      </c>
      <c r="AG45" s="34">
        <v>0</v>
      </c>
      <c r="AH45" s="34">
        <v>0</v>
      </c>
      <c r="AI45" s="34">
        <v>0</v>
      </c>
      <c r="AJ45" s="34">
        <v>0</v>
      </c>
      <c r="AK45" s="34">
        <v>0</v>
      </c>
      <c r="AL45" s="34">
        <v>0</v>
      </c>
      <c r="AM45" s="34">
        <v>0</v>
      </c>
      <c r="AN45" s="34">
        <v>0</v>
      </c>
      <c r="AO45" s="34">
        <v>0</v>
      </c>
      <c r="AP45" s="34">
        <v>0</v>
      </c>
      <c r="AQ45" s="34">
        <v>0</v>
      </c>
      <c r="AR45" s="34">
        <v>0</v>
      </c>
      <c r="AS45" s="34">
        <v>0</v>
      </c>
      <c r="AT45" s="34">
        <v>0</v>
      </c>
      <c r="AU45" s="34">
        <v>0</v>
      </c>
      <c r="AV45" s="34">
        <v>0</v>
      </c>
      <c r="AW45" s="34">
        <v>0</v>
      </c>
      <c r="AX45" s="34">
        <v>0</v>
      </c>
      <c r="AY45" s="34">
        <v>0</v>
      </c>
      <c r="AZ45" s="34">
        <v>0</v>
      </c>
      <c r="BA45" s="34">
        <v>0</v>
      </c>
      <c r="BB45" s="34">
        <v>0</v>
      </c>
      <c r="BC45" s="34">
        <v>0</v>
      </c>
      <c r="BD45" s="34">
        <v>0</v>
      </c>
      <c r="BE45" s="34">
        <v>0</v>
      </c>
      <c r="BF45" s="34">
        <v>0</v>
      </c>
      <c r="BG45" s="34">
        <v>0</v>
      </c>
      <c r="BH45" s="34">
        <v>0</v>
      </c>
      <c r="BI45" s="34">
        <v>0</v>
      </c>
    </row>
    <row r="46" spans="1:62" ht="30">
      <c r="A46" s="92" t="s">
        <v>322</v>
      </c>
      <c r="B46" s="34">
        <v>0</v>
      </c>
      <c r="C46" s="34">
        <v>0</v>
      </c>
      <c r="D46" s="34">
        <v>0</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c r="AE46" s="34">
        <v>0</v>
      </c>
      <c r="AF46" s="34">
        <v>0</v>
      </c>
      <c r="AG46" s="34">
        <v>0</v>
      </c>
      <c r="AH46" s="34">
        <v>0</v>
      </c>
      <c r="AI46" s="34">
        <v>0</v>
      </c>
      <c r="AJ46" s="34">
        <v>0</v>
      </c>
      <c r="AK46" s="34">
        <v>0</v>
      </c>
      <c r="AL46" s="34">
        <v>0</v>
      </c>
      <c r="AM46" s="34">
        <v>0</v>
      </c>
      <c r="AN46" s="34">
        <v>0</v>
      </c>
      <c r="AO46" s="34">
        <v>0</v>
      </c>
      <c r="AP46" s="34">
        <v>0</v>
      </c>
      <c r="AQ46" s="34">
        <v>0</v>
      </c>
      <c r="AR46" s="34">
        <v>0</v>
      </c>
      <c r="AS46" s="34">
        <v>0</v>
      </c>
      <c r="AT46" s="34">
        <v>0</v>
      </c>
      <c r="AU46" s="34">
        <v>0</v>
      </c>
      <c r="AV46" s="34">
        <v>0</v>
      </c>
      <c r="AW46" s="34">
        <v>0</v>
      </c>
      <c r="AX46" s="34">
        <v>0</v>
      </c>
      <c r="AY46" s="34">
        <v>0</v>
      </c>
      <c r="AZ46" s="34">
        <v>0</v>
      </c>
      <c r="BA46" s="34">
        <v>0</v>
      </c>
      <c r="BB46" s="34">
        <v>0</v>
      </c>
      <c r="BC46" s="34">
        <v>0</v>
      </c>
      <c r="BD46" s="34">
        <v>0</v>
      </c>
      <c r="BE46" s="34">
        <v>0</v>
      </c>
      <c r="BF46" s="34">
        <v>0</v>
      </c>
      <c r="BG46" s="34">
        <v>0</v>
      </c>
      <c r="BH46" s="34">
        <v>0</v>
      </c>
      <c r="BI46" s="34">
        <v>0</v>
      </c>
    </row>
    <row r="47" spans="1:62">
      <c r="A47" s="92" t="s">
        <v>323</v>
      </c>
      <c r="B47" s="34">
        <v>0</v>
      </c>
      <c r="C47" s="34">
        <v>0</v>
      </c>
      <c r="D47" s="34">
        <v>0</v>
      </c>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0</v>
      </c>
      <c r="AC47" s="34">
        <v>0</v>
      </c>
      <c r="AD47" s="34">
        <v>0</v>
      </c>
      <c r="AE47" s="34">
        <v>0</v>
      </c>
      <c r="AF47" s="34">
        <v>0</v>
      </c>
      <c r="AG47" s="34">
        <v>0</v>
      </c>
      <c r="AH47" s="34">
        <v>0</v>
      </c>
      <c r="AI47" s="34">
        <v>0</v>
      </c>
      <c r="AJ47" s="34">
        <v>0</v>
      </c>
      <c r="AK47" s="34">
        <v>0</v>
      </c>
      <c r="AL47" s="34">
        <v>0</v>
      </c>
      <c r="AM47" s="34">
        <v>0</v>
      </c>
      <c r="AN47" s="34">
        <v>0</v>
      </c>
      <c r="AO47" s="34">
        <v>0</v>
      </c>
      <c r="AP47" s="34">
        <v>0</v>
      </c>
      <c r="AQ47" s="34">
        <v>0</v>
      </c>
      <c r="AR47" s="34">
        <v>0</v>
      </c>
      <c r="AS47" s="34">
        <v>0</v>
      </c>
      <c r="AT47" s="34">
        <v>0</v>
      </c>
      <c r="AU47" s="34">
        <v>0</v>
      </c>
      <c r="AV47" s="34">
        <v>0</v>
      </c>
      <c r="AW47" s="34">
        <v>0</v>
      </c>
      <c r="AX47" s="34">
        <v>0</v>
      </c>
      <c r="AY47" s="34">
        <v>0</v>
      </c>
      <c r="AZ47" s="34">
        <v>0</v>
      </c>
      <c r="BA47" s="34">
        <v>0</v>
      </c>
      <c r="BB47" s="34">
        <v>0</v>
      </c>
      <c r="BC47" s="34">
        <v>0</v>
      </c>
      <c r="BD47" s="34">
        <v>0</v>
      </c>
      <c r="BE47" s="34">
        <v>0</v>
      </c>
      <c r="BF47" s="34">
        <v>0</v>
      </c>
      <c r="BG47" s="34">
        <v>0</v>
      </c>
      <c r="BH47" s="34">
        <v>0</v>
      </c>
      <c r="BI47" s="34">
        <v>0</v>
      </c>
    </row>
    <row r="48" spans="1:62">
      <c r="A48" s="67" t="s">
        <v>327</v>
      </c>
      <c r="B48" s="93">
        <f>SUM(B49:B53)</f>
        <v>0</v>
      </c>
      <c r="C48" s="93">
        <f t="shared" ref="C48:BI48" si="4">SUM(C49:C53)</f>
        <v>0</v>
      </c>
      <c r="D48" s="93">
        <f t="shared" si="4"/>
        <v>0</v>
      </c>
      <c r="E48" s="93">
        <f t="shared" si="4"/>
        <v>0</v>
      </c>
      <c r="F48" s="93">
        <f t="shared" si="4"/>
        <v>0</v>
      </c>
      <c r="G48" s="93">
        <f t="shared" si="4"/>
        <v>0</v>
      </c>
      <c r="H48" s="93">
        <f t="shared" si="4"/>
        <v>0</v>
      </c>
      <c r="I48" s="93">
        <f t="shared" si="4"/>
        <v>0</v>
      </c>
      <c r="J48" s="93">
        <f t="shared" si="4"/>
        <v>0</v>
      </c>
      <c r="K48" s="93">
        <f t="shared" si="4"/>
        <v>0</v>
      </c>
      <c r="L48" s="93">
        <f t="shared" si="4"/>
        <v>0</v>
      </c>
      <c r="M48" s="93">
        <f t="shared" si="4"/>
        <v>0</v>
      </c>
      <c r="N48" s="93">
        <f t="shared" si="4"/>
        <v>0</v>
      </c>
      <c r="O48" s="93">
        <f t="shared" si="4"/>
        <v>0</v>
      </c>
      <c r="P48" s="93">
        <f t="shared" si="4"/>
        <v>0</v>
      </c>
      <c r="Q48" s="93">
        <f t="shared" si="4"/>
        <v>0</v>
      </c>
      <c r="R48" s="93">
        <f t="shared" si="4"/>
        <v>0</v>
      </c>
      <c r="S48" s="93">
        <f t="shared" si="4"/>
        <v>0</v>
      </c>
      <c r="T48" s="93">
        <f t="shared" si="4"/>
        <v>0</v>
      </c>
      <c r="U48" s="93">
        <f t="shared" si="4"/>
        <v>0</v>
      </c>
      <c r="V48" s="93">
        <f t="shared" si="4"/>
        <v>0</v>
      </c>
      <c r="W48" s="93">
        <f t="shared" si="4"/>
        <v>0</v>
      </c>
      <c r="X48" s="93">
        <f t="shared" si="4"/>
        <v>0</v>
      </c>
      <c r="Y48" s="93">
        <f t="shared" si="4"/>
        <v>0</v>
      </c>
      <c r="Z48" s="93">
        <f t="shared" si="4"/>
        <v>0</v>
      </c>
      <c r="AA48" s="93">
        <f t="shared" si="4"/>
        <v>0</v>
      </c>
      <c r="AB48" s="93">
        <f t="shared" si="4"/>
        <v>0</v>
      </c>
      <c r="AC48" s="93">
        <f t="shared" si="4"/>
        <v>0</v>
      </c>
      <c r="AD48" s="93">
        <f t="shared" si="4"/>
        <v>0</v>
      </c>
      <c r="AE48" s="93">
        <f t="shared" si="4"/>
        <v>0</v>
      </c>
      <c r="AF48" s="93">
        <f t="shared" si="4"/>
        <v>0</v>
      </c>
      <c r="AG48" s="93">
        <f t="shared" si="4"/>
        <v>0</v>
      </c>
      <c r="AH48" s="93">
        <f t="shared" si="4"/>
        <v>0</v>
      </c>
      <c r="AI48" s="93">
        <f t="shared" si="4"/>
        <v>0</v>
      </c>
      <c r="AJ48" s="93">
        <f t="shared" si="4"/>
        <v>0</v>
      </c>
      <c r="AK48" s="93">
        <f t="shared" si="4"/>
        <v>0</v>
      </c>
      <c r="AL48" s="93">
        <f t="shared" si="4"/>
        <v>0</v>
      </c>
      <c r="AM48" s="93">
        <f t="shared" si="4"/>
        <v>0</v>
      </c>
      <c r="AN48" s="93">
        <f t="shared" si="4"/>
        <v>0</v>
      </c>
      <c r="AO48" s="93">
        <f t="shared" si="4"/>
        <v>0</v>
      </c>
      <c r="AP48" s="93">
        <f t="shared" si="4"/>
        <v>0</v>
      </c>
      <c r="AQ48" s="93">
        <f t="shared" si="4"/>
        <v>0</v>
      </c>
      <c r="AR48" s="93">
        <f t="shared" si="4"/>
        <v>0</v>
      </c>
      <c r="AS48" s="93">
        <f t="shared" si="4"/>
        <v>0</v>
      </c>
      <c r="AT48" s="93">
        <f t="shared" si="4"/>
        <v>0</v>
      </c>
      <c r="AU48" s="93">
        <f t="shared" si="4"/>
        <v>0</v>
      </c>
      <c r="AV48" s="93">
        <f t="shared" si="4"/>
        <v>0</v>
      </c>
      <c r="AW48" s="93">
        <f t="shared" si="4"/>
        <v>0</v>
      </c>
      <c r="AX48" s="93">
        <f t="shared" si="4"/>
        <v>0</v>
      </c>
      <c r="AY48" s="93">
        <f t="shared" si="4"/>
        <v>0</v>
      </c>
      <c r="AZ48" s="93">
        <f t="shared" si="4"/>
        <v>0</v>
      </c>
      <c r="BA48" s="93">
        <f t="shared" si="4"/>
        <v>0</v>
      </c>
      <c r="BB48" s="93">
        <f t="shared" si="4"/>
        <v>0</v>
      </c>
      <c r="BC48" s="93">
        <f t="shared" si="4"/>
        <v>0</v>
      </c>
      <c r="BD48" s="93">
        <f t="shared" si="4"/>
        <v>0</v>
      </c>
      <c r="BE48" s="93">
        <f t="shared" si="4"/>
        <v>0</v>
      </c>
      <c r="BF48" s="93">
        <f t="shared" si="4"/>
        <v>0</v>
      </c>
      <c r="BG48" s="93">
        <f t="shared" si="4"/>
        <v>0</v>
      </c>
      <c r="BH48" s="93">
        <f t="shared" si="4"/>
        <v>0</v>
      </c>
      <c r="BI48" s="93">
        <f t="shared" si="4"/>
        <v>0</v>
      </c>
      <c r="BJ48" s="25">
        <f>SUM(B48:BI48)</f>
        <v>0</v>
      </c>
    </row>
    <row r="49" spans="1:62" ht="30">
      <c r="A49" s="3" t="s">
        <v>429</v>
      </c>
      <c r="B49" s="34">
        <v>0</v>
      </c>
      <c r="C49" s="34">
        <v>0</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34">
        <v>0</v>
      </c>
      <c r="AF49" s="34">
        <v>0</v>
      </c>
      <c r="AG49" s="34">
        <v>0</v>
      </c>
      <c r="AH49" s="34">
        <v>0</v>
      </c>
      <c r="AI49" s="34">
        <v>0</v>
      </c>
      <c r="AJ49" s="34">
        <v>0</v>
      </c>
      <c r="AK49" s="34">
        <v>0</v>
      </c>
      <c r="AL49" s="34">
        <v>0</v>
      </c>
      <c r="AM49" s="34">
        <v>0</v>
      </c>
      <c r="AN49" s="34">
        <v>0</v>
      </c>
      <c r="AO49" s="34">
        <v>0</v>
      </c>
      <c r="AP49" s="34">
        <v>0</v>
      </c>
      <c r="AQ49" s="34">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row>
    <row r="50" spans="1:62" ht="29.1" customHeight="1">
      <c r="A50" s="3" t="s">
        <v>430</v>
      </c>
      <c r="B50" s="34">
        <v>0</v>
      </c>
      <c r="C50" s="34">
        <v>0</v>
      </c>
      <c r="D50" s="34">
        <v>0</v>
      </c>
      <c r="E50" s="34">
        <v>0</v>
      </c>
      <c r="F50" s="34">
        <v>0</v>
      </c>
      <c r="G50" s="34">
        <v>0</v>
      </c>
      <c r="H50" s="34">
        <v>0</v>
      </c>
      <c r="I50" s="34">
        <v>0</v>
      </c>
      <c r="J50" s="34">
        <v>0</v>
      </c>
      <c r="K50" s="34">
        <v>0</v>
      </c>
      <c r="L50" s="34">
        <v>0</v>
      </c>
      <c r="M50" s="34">
        <v>0</v>
      </c>
      <c r="N50" s="34">
        <v>0</v>
      </c>
      <c r="O50" s="34">
        <v>0</v>
      </c>
      <c r="P50" s="34">
        <v>0</v>
      </c>
      <c r="Q50" s="34">
        <v>0</v>
      </c>
      <c r="R50" s="34">
        <v>0</v>
      </c>
      <c r="S50" s="34">
        <v>0</v>
      </c>
      <c r="T50" s="34">
        <v>0</v>
      </c>
      <c r="U50" s="34">
        <v>0</v>
      </c>
      <c r="V50" s="34">
        <v>0</v>
      </c>
      <c r="W50" s="34">
        <v>0</v>
      </c>
      <c r="X50" s="34">
        <v>0</v>
      </c>
      <c r="Y50" s="34">
        <v>0</v>
      </c>
      <c r="Z50" s="34">
        <v>0</v>
      </c>
      <c r="AA50" s="34">
        <v>0</v>
      </c>
      <c r="AB50" s="34">
        <v>0</v>
      </c>
      <c r="AC50" s="34">
        <v>0</v>
      </c>
      <c r="AD50" s="34">
        <v>0</v>
      </c>
      <c r="AE50" s="34">
        <v>0</v>
      </c>
      <c r="AF50" s="34">
        <v>0</v>
      </c>
      <c r="AG50" s="34">
        <v>0</v>
      </c>
      <c r="AH50" s="34">
        <v>0</v>
      </c>
      <c r="AI50" s="34">
        <v>0</v>
      </c>
      <c r="AJ50" s="34">
        <v>0</v>
      </c>
      <c r="AK50" s="34">
        <v>0</v>
      </c>
      <c r="AL50" s="34">
        <v>0</v>
      </c>
      <c r="AM50" s="34">
        <v>0</v>
      </c>
      <c r="AN50" s="34">
        <v>0</v>
      </c>
      <c r="AO50" s="34">
        <v>0</v>
      </c>
      <c r="AP50" s="34">
        <v>0</v>
      </c>
      <c r="AQ50" s="34">
        <v>0</v>
      </c>
      <c r="AR50" s="34">
        <v>0</v>
      </c>
      <c r="AS50" s="34">
        <v>0</v>
      </c>
      <c r="AT50" s="34">
        <v>0</v>
      </c>
      <c r="AU50" s="34">
        <v>0</v>
      </c>
      <c r="AV50" s="34">
        <v>0</v>
      </c>
      <c r="AW50" s="34">
        <v>0</v>
      </c>
      <c r="AX50" s="34">
        <v>0</v>
      </c>
      <c r="AY50" s="34">
        <v>0</v>
      </c>
      <c r="AZ50" s="34">
        <v>0</v>
      </c>
      <c r="BA50" s="34">
        <v>0</v>
      </c>
      <c r="BB50" s="34">
        <v>0</v>
      </c>
      <c r="BC50" s="34">
        <v>0</v>
      </c>
      <c r="BD50" s="34">
        <v>0</v>
      </c>
      <c r="BE50" s="34">
        <v>0</v>
      </c>
      <c r="BF50" s="34">
        <v>0</v>
      </c>
      <c r="BG50" s="34">
        <v>0</v>
      </c>
      <c r="BH50" s="34">
        <v>0</v>
      </c>
      <c r="BI50" s="34">
        <v>0</v>
      </c>
    </row>
    <row r="51" spans="1:62" ht="29.85" customHeight="1">
      <c r="A51" s="3" t="s">
        <v>431</v>
      </c>
      <c r="B51" s="34">
        <v>0</v>
      </c>
      <c r="C51" s="34">
        <v>0</v>
      </c>
      <c r="D51" s="34">
        <v>0</v>
      </c>
      <c r="E51" s="34">
        <v>0</v>
      </c>
      <c r="F51" s="34">
        <v>0</v>
      </c>
      <c r="G51" s="34">
        <v>0</v>
      </c>
      <c r="H51" s="34">
        <v>0</v>
      </c>
      <c r="I51" s="34">
        <v>0</v>
      </c>
      <c r="J51" s="34">
        <v>0</v>
      </c>
      <c r="K51" s="34">
        <v>0</v>
      </c>
      <c r="L51" s="34">
        <v>0</v>
      </c>
      <c r="M51" s="34">
        <v>0</v>
      </c>
      <c r="N51" s="34">
        <v>0</v>
      </c>
      <c r="O51" s="34">
        <v>0</v>
      </c>
      <c r="P51" s="34">
        <v>0</v>
      </c>
      <c r="Q51" s="34">
        <v>0</v>
      </c>
      <c r="R51" s="34">
        <v>0</v>
      </c>
      <c r="S51" s="34">
        <v>0</v>
      </c>
      <c r="T51" s="34">
        <v>0</v>
      </c>
      <c r="U51" s="34">
        <v>0</v>
      </c>
      <c r="V51" s="34">
        <v>0</v>
      </c>
      <c r="W51" s="34">
        <v>0</v>
      </c>
      <c r="X51" s="34">
        <v>0</v>
      </c>
      <c r="Y51" s="34">
        <v>0</v>
      </c>
      <c r="Z51" s="34">
        <v>0</v>
      </c>
      <c r="AA51" s="34">
        <v>0</v>
      </c>
      <c r="AB51" s="34">
        <v>0</v>
      </c>
      <c r="AC51" s="34">
        <v>0</v>
      </c>
      <c r="AD51" s="34">
        <v>0</v>
      </c>
      <c r="AE51" s="34">
        <v>0</v>
      </c>
      <c r="AF51" s="34">
        <v>0</v>
      </c>
      <c r="AG51" s="34">
        <v>0</v>
      </c>
      <c r="AH51" s="34">
        <v>0</v>
      </c>
      <c r="AI51" s="34">
        <v>0</v>
      </c>
      <c r="AJ51" s="34">
        <v>0</v>
      </c>
      <c r="AK51" s="34">
        <v>0</v>
      </c>
      <c r="AL51" s="34">
        <v>0</v>
      </c>
      <c r="AM51" s="34">
        <v>0</v>
      </c>
      <c r="AN51" s="34">
        <v>0</v>
      </c>
      <c r="AO51" s="34">
        <v>0</v>
      </c>
      <c r="AP51" s="34">
        <v>0</v>
      </c>
      <c r="AQ51" s="34">
        <v>0</v>
      </c>
      <c r="AR51" s="34">
        <v>0</v>
      </c>
      <c r="AS51" s="34">
        <v>0</v>
      </c>
      <c r="AT51" s="34">
        <v>0</v>
      </c>
      <c r="AU51" s="34">
        <v>0</v>
      </c>
      <c r="AV51" s="34">
        <v>0</v>
      </c>
      <c r="AW51" s="34">
        <v>0</v>
      </c>
      <c r="AX51" s="34">
        <v>0</v>
      </c>
      <c r="AY51" s="34">
        <v>0</v>
      </c>
      <c r="AZ51" s="34">
        <v>0</v>
      </c>
      <c r="BA51" s="34">
        <v>0</v>
      </c>
      <c r="BB51" s="34">
        <v>0</v>
      </c>
      <c r="BC51" s="34">
        <v>0</v>
      </c>
      <c r="BD51" s="34">
        <v>0</v>
      </c>
      <c r="BE51" s="34">
        <v>0</v>
      </c>
      <c r="BF51" s="34">
        <v>0</v>
      </c>
      <c r="BG51" s="34">
        <v>0</v>
      </c>
      <c r="BH51" s="34">
        <v>0</v>
      </c>
      <c r="BI51" s="34">
        <v>0</v>
      </c>
    </row>
    <row r="52" spans="1:62" ht="45">
      <c r="A52" s="3" t="s">
        <v>432</v>
      </c>
      <c r="B52" s="34">
        <v>0</v>
      </c>
      <c r="C52" s="34">
        <v>0</v>
      </c>
      <c r="D52" s="34">
        <v>0</v>
      </c>
      <c r="E52" s="34">
        <v>0</v>
      </c>
      <c r="F52" s="34">
        <v>0</v>
      </c>
      <c r="G52" s="34">
        <v>0</v>
      </c>
      <c r="H52" s="34">
        <v>0</v>
      </c>
      <c r="I52" s="34">
        <v>0</v>
      </c>
      <c r="J52" s="34">
        <v>0</v>
      </c>
      <c r="K52" s="34">
        <v>0</v>
      </c>
      <c r="L52" s="34">
        <v>0</v>
      </c>
      <c r="M52" s="34">
        <v>0</v>
      </c>
      <c r="N52" s="34">
        <v>0</v>
      </c>
      <c r="O52" s="34">
        <v>0</v>
      </c>
      <c r="P52" s="34">
        <v>0</v>
      </c>
      <c r="Q52" s="34">
        <v>0</v>
      </c>
      <c r="R52" s="34">
        <v>0</v>
      </c>
      <c r="S52" s="34">
        <v>0</v>
      </c>
      <c r="T52" s="34">
        <v>0</v>
      </c>
      <c r="U52" s="34">
        <v>0</v>
      </c>
      <c r="V52" s="34">
        <v>0</v>
      </c>
      <c r="W52" s="34">
        <v>0</v>
      </c>
      <c r="X52" s="34">
        <v>0</v>
      </c>
      <c r="Y52" s="34">
        <v>0</v>
      </c>
      <c r="Z52" s="34">
        <v>0</v>
      </c>
      <c r="AA52" s="34">
        <v>0</v>
      </c>
      <c r="AB52" s="34">
        <v>0</v>
      </c>
      <c r="AC52" s="34">
        <v>0</v>
      </c>
      <c r="AD52" s="34">
        <v>0</v>
      </c>
      <c r="AE52" s="34">
        <v>0</v>
      </c>
      <c r="AF52" s="34">
        <v>0</v>
      </c>
      <c r="AG52" s="34">
        <v>0</v>
      </c>
      <c r="AH52" s="34">
        <v>0</v>
      </c>
      <c r="AI52" s="34">
        <v>0</v>
      </c>
      <c r="AJ52" s="34">
        <v>0</v>
      </c>
      <c r="AK52" s="34">
        <v>0</v>
      </c>
      <c r="AL52" s="34">
        <v>0</v>
      </c>
      <c r="AM52" s="34">
        <v>0</v>
      </c>
      <c r="AN52" s="34">
        <v>0</v>
      </c>
      <c r="AO52" s="34">
        <v>0</v>
      </c>
      <c r="AP52" s="34">
        <v>0</v>
      </c>
      <c r="AQ52" s="34">
        <v>0</v>
      </c>
      <c r="AR52" s="34">
        <v>0</v>
      </c>
      <c r="AS52" s="34">
        <v>0</v>
      </c>
      <c r="AT52" s="34">
        <v>0</v>
      </c>
      <c r="AU52" s="34">
        <v>0</v>
      </c>
      <c r="AV52" s="34">
        <v>0</v>
      </c>
      <c r="AW52" s="34">
        <v>0</v>
      </c>
      <c r="AX52" s="34">
        <v>0</v>
      </c>
      <c r="AY52" s="34">
        <v>0</v>
      </c>
      <c r="AZ52" s="34">
        <v>0</v>
      </c>
      <c r="BA52" s="34">
        <v>0</v>
      </c>
      <c r="BB52" s="34">
        <v>0</v>
      </c>
      <c r="BC52" s="34">
        <v>0</v>
      </c>
      <c r="BD52" s="34">
        <v>0</v>
      </c>
      <c r="BE52" s="34">
        <v>0</v>
      </c>
      <c r="BF52" s="34">
        <v>0</v>
      </c>
      <c r="BG52" s="34">
        <v>0</v>
      </c>
      <c r="BH52" s="34">
        <v>0</v>
      </c>
      <c r="BI52" s="34">
        <v>0</v>
      </c>
    </row>
    <row r="53" spans="1:62" ht="30">
      <c r="A53" s="3" t="s">
        <v>433</v>
      </c>
      <c r="B53" s="34">
        <v>0</v>
      </c>
      <c r="C53" s="34">
        <v>0</v>
      </c>
      <c r="D53" s="34">
        <v>0</v>
      </c>
      <c r="E53" s="34">
        <v>0</v>
      </c>
      <c r="F53" s="34">
        <v>0</v>
      </c>
      <c r="G53" s="34">
        <v>0</v>
      </c>
      <c r="H53" s="34">
        <v>0</v>
      </c>
      <c r="I53" s="34">
        <v>0</v>
      </c>
      <c r="J53" s="34">
        <v>0</v>
      </c>
      <c r="K53" s="34">
        <v>0</v>
      </c>
      <c r="L53" s="34">
        <v>0</v>
      </c>
      <c r="M53" s="34">
        <v>0</v>
      </c>
      <c r="N53" s="34">
        <v>0</v>
      </c>
      <c r="O53" s="34">
        <v>0</v>
      </c>
      <c r="P53" s="34">
        <v>0</v>
      </c>
      <c r="Q53" s="34">
        <v>0</v>
      </c>
      <c r="R53" s="34">
        <v>0</v>
      </c>
      <c r="S53" s="34">
        <v>0</v>
      </c>
      <c r="T53" s="34">
        <v>0</v>
      </c>
      <c r="U53" s="34">
        <v>0</v>
      </c>
      <c r="V53" s="34">
        <v>0</v>
      </c>
      <c r="W53" s="34">
        <v>0</v>
      </c>
      <c r="X53" s="34">
        <v>0</v>
      </c>
      <c r="Y53" s="34">
        <v>0</v>
      </c>
      <c r="Z53" s="34">
        <v>0</v>
      </c>
      <c r="AA53" s="34">
        <v>0</v>
      </c>
      <c r="AB53" s="34">
        <v>0</v>
      </c>
      <c r="AC53" s="34">
        <v>0</v>
      </c>
      <c r="AD53" s="34">
        <v>0</v>
      </c>
      <c r="AE53" s="34">
        <v>0</v>
      </c>
      <c r="AF53" s="34">
        <v>0</v>
      </c>
      <c r="AG53" s="34">
        <v>0</v>
      </c>
      <c r="AH53" s="34">
        <v>0</v>
      </c>
      <c r="AI53" s="34">
        <v>0</v>
      </c>
      <c r="AJ53" s="34">
        <v>0</v>
      </c>
      <c r="AK53" s="34">
        <v>0</v>
      </c>
      <c r="AL53" s="34">
        <v>0</v>
      </c>
      <c r="AM53" s="34">
        <v>0</v>
      </c>
      <c r="AN53" s="34">
        <v>0</v>
      </c>
      <c r="AO53" s="34">
        <v>0</v>
      </c>
      <c r="AP53" s="34">
        <v>0</v>
      </c>
      <c r="AQ53" s="34">
        <v>0</v>
      </c>
      <c r="AR53" s="34">
        <v>0</v>
      </c>
      <c r="AS53" s="34">
        <v>0</v>
      </c>
      <c r="AT53" s="34">
        <v>0</v>
      </c>
      <c r="AU53" s="34">
        <v>0</v>
      </c>
      <c r="AV53" s="34">
        <v>0</v>
      </c>
      <c r="AW53" s="34">
        <v>0</v>
      </c>
      <c r="AX53" s="34">
        <v>0</v>
      </c>
      <c r="AY53" s="34">
        <v>0</v>
      </c>
      <c r="AZ53" s="34">
        <v>0</v>
      </c>
      <c r="BA53" s="34">
        <v>0</v>
      </c>
      <c r="BB53" s="34">
        <v>0</v>
      </c>
      <c r="BC53" s="34">
        <v>0</v>
      </c>
      <c r="BD53" s="34">
        <v>0</v>
      </c>
      <c r="BE53" s="34">
        <v>0</v>
      </c>
      <c r="BF53" s="34">
        <v>0</v>
      </c>
      <c r="BG53" s="34">
        <v>0</v>
      </c>
      <c r="BH53" s="34">
        <v>0</v>
      </c>
      <c r="BI53" s="34">
        <v>0</v>
      </c>
    </row>
    <row r="54" spans="1:62">
      <c r="A54" s="67" t="s">
        <v>324</v>
      </c>
      <c r="B54" s="76">
        <f>SUM(B55:B56)</f>
        <v>0</v>
      </c>
      <c r="C54" s="76">
        <f t="shared" ref="C54:BI54" si="5">SUM(C55:C56)</f>
        <v>0</v>
      </c>
      <c r="D54" s="76">
        <f t="shared" si="5"/>
        <v>0</v>
      </c>
      <c r="E54" s="76">
        <f t="shared" si="5"/>
        <v>0</v>
      </c>
      <c r="F54" s="76">
        <f t="shared" si="5"/>
        <v>0</v>
      </c>
      <c r="G54" s="76">
        <f t="shared" si="5"/>
        <v>0</v>
      </c>
      <c r="H54" s="76">
        <f t="shared" si="5"/>
        <v>0</v>
      </c>
      <c r="I54" s="76">
        <f t="shared" si="5"/>
        <v>0</v>
      </c>
      <c r="J54" s="76">
        <f t="shared" si="5"/>
        <v>0</v>
      </c>
      <c r="K54" s="76">
        <f t="shared" si="5"/>
        <v>0</v>
      </c>
      <c r="L54" s="76">
        <f t="shared" si="5"/>
        <v>0</v>
      </c>
      <c r="M54" s="76">
        <f t="shared" si="5"/>
        <v>0</v>
      </c>
      <c r="N54" s="76">
        <f t="shared" si="5"/>
        <v>0</v>
      </c>
      <c r="O54" s="76">
        <f t="shared" si="5"/>
        <v>0</v>
      </c>
      <c r="P54" s="76">
        <f t="shared" si="5"/>
        <v>0</v>
      </c>
      <c r="Q54" s="76">
        <f t="shared" si="5"/>
        <v>0</v>
      </c>
      <c r="R54" s="76">
        <f t="shared" si="5"/>
        <v>0</v>
      </c>
      <c r="S54" s="76">
        <f t="shared" si="5"/>
        <v>0</v>
      </c>
      <c r="T54" s="76">
        <f t="shared" si="5"/>
        <v>0</v>
      </c>
      <c r="U54" s="76">
        <f t="shared" si="5"/>
        <v>0</v>
      </c>
      <c r="V54" s="76">
        <f t="shared" si="5"/>
        <v>0</v>
      </c>
      <c r="W54" s="76">
        <f t="shared" si="5"/>
        <v>0</v>
      </c>
      <c r="X54" s="76">
        <f t="shared" si="5"/>
        <v>0</v>
      </c>
      <c r="Y54" s="76">
        <f t="shared" si="5"/>
        <v>0</v>
      </c>
      <c r="Z54" s="76">
        <f t="shared" si="5"/>
        <v>0</v>
      </c>
      <c r="AA54" s="76">
        <f t="shared" si="5"/>
        <v>0</v>
      </c>
      <c r="AB54" s="76">
        <f t="shared" si="5"/>
        <v>0</v>
      </c>
      <c r="AC54" s="76">
        <f t="shared" si="5"/>
        <v>0</v>
      </c>
      <c r="AD54" s="76">
        <f t="shared" si="5"/>
        <v>0</v>
      </c>
      <c r="AE54" s="76">
        <f t="shared" si="5"/>
        <v>0</v>
      </c>
      <c r="AF54" s="76">
        <f t="shared" si="5"/>
        <v>0</v>
      </c>
      <c r="AG54" s="76">
        <f t="shared" si="5"/>
        <v>0</v>
      </c>
      <c r="AH54" s="76">
        <f t="shared" si="5"/>
        <v>0</v>
      </c>
      <c r="AI54" s="76">
        <f t="shared" si="5"/>
        <v>0</v>
      </c>
      <c r="AJ54" s="76">
        <f t="shared" si="5"/>
        <v>0</v>
      </c>
      <c r="AK54" s="76">
        <f t="shared" si="5"/>
        <v>0</v>
      </c>
      <c r="AL54" s="76">
        <f t="shared" si="5"/>
        <v>0</v>
      </c>
      <c r="AM54" s="76">
        <f t="shared" si="5"/>
        <v>0</v>
      </c>
      <c r="AN54" s="76">
        <f t="shared" si="5"/>
        <v>0</v>
      </c>
      <c r="AO54" s="76">
        <f t="shared" si="5"/>
        <v>0</v>
      </c>
      <c r="AP54" s="76">
        <f t="shared" si="5"/>
        <v>0</v>
      </c>
      <c r="AQ54" s="76">
        <f t="shared" si="5"/>
        <v>0</v>
      </c>
      <c r="AR54" s="76">
        <f t="shared" si="5"/>
        <v>0</v>
      </c>
      <c r="AS54" s="76">
        <f t="shared" si="5"/>
        <v>0</v>
      </c>
      <c r="AT54" s="76">
        <f t="shared" si="5"/>
        <v>0</v>
      </c>
      <c r="AU54" s="76">
        <f t="shared" si="5"/>
        <v>0</v>
      </c>
      <c r="AV54" s="76">
        <f t="shared" si="5"/>
        <v>0</v>
      </c>
      <c r="AW54" s="76">
        <f t="shared" si="5"/>
        <v>0</v>
      </c>
      <c r="AX54" s="76">
        <f t="shared" si="5"/>
        <v>0</v>
      </c>
      <c r="AY54" s="76">
        <f t="shared" si="5"/>
        <v>0</v>
      </c>
      <c r="AZ54" s="76">
        <f t="shared" si="5"/>
        <v>0</v>
      </c>
      <c r="BA54" s="76">
        <f t="shared" si="5"/>
        <v>0</v>
      </c>
      <c r="BB54" s="76">
        <f t="shared" si="5"/>
        <v>0</v>
      </c>
      <c r="BC54" s="76">
        <f t="shared" si="5"/>
        <v>0</v>
      </c>
      <c r="BD54" s="76">
        <f t="shared" si="5"/>
        <v>0</v>
      </c>
      <c r="BE54" s="76">
        <f t="shared" si="5"/>
        <v>0</v>
      </c>
      <c r="BF54" s="76">
        <f t="shared" si="5"/>
        <v>0</v>
      </c>
      <c r="BG54" s="76">
        <f t="shared" si="5"/>
        <v>0</v>
      </c>
      <c r="BH54" s="76">
        <f t="shared" si="5"/>
        <v>0</v>
      </c>
      <c r="BI54" s="76">
        <f t="shared" si="5"/>
        <v>0</v>
      </c>
      <c r="BJ54" s="25">
        <f>SUM(B54:BI54)</f>
        <v>0</v>
      </c>
    </row>
    <row r="55" spans="1:62" ht="45">
      <c r="A55" s="4" t="s">
        <v>434</v>
      </c>
      <c r="B55" s="34">
        <v>0</v>
      </c>
      <c r="C55" s="34">
        <v>0</v>
      </c>
      <c r="D55" s="34">
        <v>0</v>
      </c>
      <c r="E55" s="34">
        <v>0</v>
      </c>
      <c r="F55" s="34">
        <v>0</v>
      </c>
      <c r="G55" s="34">
        <v>0</v>
      </c>
      <c r="H55" s="34">
        <v>0</v>
      </c>
      <c r="I55" s="34">
        <v>0</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4">
        <v>0</v>
      </c>
      <c r="AA55" s="34">
        <v>0</v>
      </c>
      <c r="AB55" s="34">
        <v>0</v>
      </c>
      <c r="AC55" s="34">
        <v>0</v>
      </c>
      <c r="AD55" s="34">
        <v>0</v>
      </c>
      <c r="AE55" s="34">
        <v>0</v>
      </c>
      <c r="AF55" s="34">
        <v>0</v>
      </c>
      <c r="AG55" s="34">
        <v>0</v>
      </c>
      <c r="AH55" s="34">
        <v>0</v>
      </c>
      <c r="AI55" s="34">
        <v>0</v>
      </c>
      <c r="AJ55" s="34">
        <v>0</v>
      </c>
      <c r="AK55" s="34">
        <v>0</v>
      </c>
      <c r="AL55" s="34">
        <v>0</v>
      </c>
      <c r="AM55" s="34">
        <v>0</v>
      </c>
      <c r="AN55" s="34">
        <v>0</v>
      </c>
      <c r="AO55" s="34">
        <v>0</v>
      </c>
      <c r="AP55" s="34">
        <v>0</v>
      </c>
      <c r="AQ55" s="34">
        <v>0</v>
      </c>
      <c r="AR55" s="34">
        <v>0</v>
      </c>
      <c r="AS55" s="34">
        <v>0</v>
      </c>
      <c r="AT55" s="34">
        <v>0</v>
      </c>
      <c r="AU55" s="34">
        <v>0</v>
      </c>
      <c r="AV55" s="34">
        <v>0</v>
      </c>
      <c r="AW55" s="34">
        <v>0</v>
      </c>
      <c r="AX55" s="34">
        <v>0</v>
      </c>
      <c r="AY55" s="34">
        <v>0</v>
      </c>
      <c r="AZ55" s="34">
        <v>0</v>
      </c>
      <c r="BA55" s="34">
        <v>0</v>
      </c>
      <c r="BB55" s="34">
        <v>0</v>
      </c>
      <c r="BC55" s="34">
        <v>0</v>
      </c>
      <c r="BD55" s="34">
        <v>0</v>
      </c>
      <c r="BE55" s="34">
        <v>0</v>
      </c>
      <c r="BF55" s="34">
        <v>0</v>
      </c>
      <c r="BG55" s="34">
        <v>0</v>
      </c>
      <c r="BH55" s="34">
        <v>0</v>
      </c>
      <c r="BI55" s="34">
        <v>0</v>
      </c>
    </row>
    <row r="56" spans="1:62" ht="45">
      <c r="A56" s="3" t="s">
        <v>435</v>
      </c>
      <c r="B56" s="34">
        <v>0</v>
      </c>
      <c r="C56" s="34">
        <v>0</v>
      </c>
      <c r="D56" s="34">
        <v>0</v>
      </c>
      <c r="E56" s="34">
        <v>0</v>
      </c>
      <c r="F56" s="34">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0</v>
      </c>
      <c r="Z56" s="34">
        <v>0</v>
      </c>
      <c r="AA56" s="34">
        <v>0</v>
      </c>
      <c r="AB56" s="34">
        <v>0</v>
      </c>
      <c r="AC56" s="34">
        <v>0</v>
      </c>
      <c r="AD56" s="34">
        <v>0</v>
      </c>
      <c r="AE56" s="34">
        <v>0</v>
      </c>
      <c r="AF56" s="34">
        <v>0</v>
      </c>
      <c r="AG56" s="34">
        <v>0</v>
      </c>
      <c r="AH56" s="34">
        <v>0</v>
      </c>
      <c r="AI56" s="34">
        <v>0</v>
      </c>
      <c r="AJ56" s="34">
        <v>0</v>
      </c>
      <c r="AK56" s="34">
        <v>0</v>
      </c>
      <c r="AL56" s="34">
        <v>0</v>
      </c>
      <c r="AM56" s="34">
        <v>0</v>
      </c>
      <c r="AN56" s="34">
        <v>0</v>
      </c>
      <c r="AO56" s="34">
        <v>0</v>
      </c>
      <c r="AP56" s="34">
        <v>0</v>
      </c>
      <c r="AQ56" s="34">
        <v>0</v>
      </c>
      <c r="AR56" s="34">
        <v>0</v>
      </c>
      <c r="AS56" s="34">
        <v>0</v>
      </c>
      <c r="AT56" s="34">
        <v>0</v>
      </c>
      <c r="AU56" s="34">
        <v>0</v>
      </c>
      <c r="AV56" s="34">
        <v>0</v>
      </c>
      <c r="AW56" s="34">
        <v>0</v>
      </c>
      <c r="AX56" s="34">
        <v>0</v>
      </c>
      <c r="AY56" s="34">
        <v>0</v>
      </c>
      <c r="AZ56" s="34">
        <v>0</v>
      </c>
      <c r="BA56" s="34">
        <v>0</v>
      </c>
      <c r="BB56" s="34">
        <v>0</v>
      </c>
      <c r="BC56" s="34">
        <v>0</v>
      </c>
      <c r="BD56" s="34">
        <v>0</v>
      </c>
      <c r="BE56" s="34">
        <v>0</v>
      </c>
      <c r="BF56" s="34">
        <v>0</v>
      </c>
      <c r="BG56" s="34">
        <v>0</v>
      </c>
      <c r="BH56" s="34">
        <v>0</v>
      </c>
      <c r="BI56" s="34">
        <v>0</v>
      </c>
    </row>
    <row r="57" spans="1:62">
      <c r="A57" s="67" t="s">
        <v>333</v>
      </c>
      <c r="B57" s="93">
        <f>SUM(B58:B71)</f>
        <v>0</v>
      </c>
      <c r="C57" s="93">
        <f t="shared" ref="C57:BI57" si="6">SUM(C58:C71)</f>
        <v>0</v>
      </c>
      <c r="D57" s="93">
        <f t="shared" si="6"/>
        <v>0</v>
      </c>
      <c r="E57" s="93">
        <f t="shared" si="6"/>
        <v>0</v>
      </c>
      <c r="F57" s="93">
        <f t="shared" si="6"/>
        <v>0</v>
      </c>
      <c r="G57" s="93">
        <f t="shared" si="6"/>
        <v>0</v>
      </c>
      <c r="H57" s="93">
        <f t="shared" si="6"/>
        <v>0</v>
      </c>
      <c r="I57" s="93">
        <f t="shared" si="6"/>
        <v>0</v>
      </c>
      <c r="J57" s="93">
        <f t="shared" si="6"/>
        <v>0</v>
      </c>
      <c r="K57" s="93">
        <f t="shared" si="6"/>
        <v>0</v>
      </c>
      <c r="L57" s="93">
        <f t="shared" si="6"/>
        <v>0</v>
      </c>
      <c r="M57" s="93">
        <f t="shared" si="6"/>
        <v>0</v>
      </c>
      <c r="N57" s="93">
        <f t="shared" si="6"/>
        <v>0</v>
      </c>
      <c r="O57" s="93">
        <f t="shared" si="6"/>
        <v>0</v>
      </c>
      <c r="P57" s="93">
        <f t="shared" si="6"/>
        <v>0</v>
      </c>
      <c r="Q57" s="93">
        <f t="shared" si="6"/>
        <v>0</v>
      </c>
      <c r="R57" s="93">
        <f t="shared" si="6"/>
        <v>0</v>
      </c>
      <c r="S57" s="93">
        <f t="shared" si="6"/>
        <v>0</v>
      </c>
      <c r="T57" s="93">
        <f t="shared" si="6"/>
        <v>0</v>
      </c>
      <c r="U57" s="93">
        <f t="shared" si="6"/>
        <v>0</v>
      </c>
      <c r="V57" s="93">
        <f t="shared" si="6"/>
        <v>0</v>
      </c>
      <c r="W57" s="93">
        <f t="shared" si="6"/>
        <v>0</v>
      </c>
      <c r="X57" s="93">
        <f t="shared" si="6"/>
        <v>0</v>
      </c>
      <c r="Y57" s="93">
        <f t="shared" si="6"/>
        <v>0</v>
      </c>
      <c r="Z57" s="93">
        <f t="shared" si="6"/>
        <v>0</v>
      </c>
      <c r="AA57" s="93">
        <f t="shared" si="6"/>
        <v>0</v>
      </c>
      <c r="AB57" s="93">
        <f t="shared" si="6"/>
        <v>0</v>
      </c>
      <c r="AC57" s="93">
        <f t="shared" si="6"/>
        <v>0</v>
      </c>
      <c r="AD57" s="93">
        <f t="shared" si="6"/>
        <v>0</v>
      </c>
      <c r="AE57" s="93">
        <f t="shared" si="6"/>
        <v>0</v>
      </c>
      <c r="AF57" s="93">
        <f t="shared" si="6"/>
        <v>0</v>
      </c>
      <c r="AG57" s="93">
        <f t="shared" si="6"/>
        <v>0</v>
      </c>
      <c r="AH57" s="93">
        <f t="shared" si="6"/>
        <v>0</v>
      </c>
      <c r="AI57" s="93">
        <f t="shared" si="6"/>
        <v>0</v>
      </c>
      <c r="AJ57" s="93">
        <f t="shared" si="6"/>
        <v>0</v>
      </c>
      <c r="AK57" s="93">
        <f t="shared" si="6"/>
        <v>0</v>
      </c>
      <c r="AL57" s="93">
        <f t="shared" si="6"/>
        <v>0</v>
      </c>
      <c r="AM57" s="93">
        <f t="shared" si="6"/>
        <v>0</v>
      </c>
      <c r="AN57" s="93">
        <f t="shared" si="6"/>
        <v>0</v>
      </c>
      <c r="AO57" s="93">
        <f t="shared" si="6"/>
        <v>0</v>
      </c>
      <c r="AP57" s="93">
        <f t="shared" si="6"/>
        <v>0</v>
      </c>
      <c r="AQ57" s="93">
        <f t="shared" si="6"/>
        <v>0</v>
      </c>
      <c r="AR57" s="93">
        <f t="shared" si="6"/>
        <v>0</v>
      </c>
      <c r="AS57" s="93">
        <f t="shared" si="6"/>
        <v>0</v>
      </c>
      <c r="AT57" s="93">
        <f t="shared" si="6"/>
        <v>0</v>
      </c>
      <c r="AU57" s="93">
        <f t="shared" si="6"/>
        <v>0</v>
      </c>
      <c r="AV57" s="93">
        <f t="shared" si="6"/>
        <v>0</v>
      </c>
      <c r="AW57" s="93">
        <f t="shared" si="6"/>
        <v>0</v>
      </c>
      <c r="AX57" s="93">
        <f t="shared" si="6"/>
        <v>0</v>
      </c>
      <c r="AY57" s="93">
        <f t="shared" si="6"/>
        <v>0</v>
      </c>
      <c r="AZ57" s="93">
        <f t="shared" si="6"/>
        <v>0</v>
      </c>
      <c r="BA57" s="93">
        <f t="shared" si="6"/>
        <v>0</v>
      </c>
      <c r="BB57" s="93">
        <f t="shared" si="6"/>
        <v>0</v>
      </c>
      <c r="BC57" s="93">
        <f t="shared" si="6"/>
        <v>0</v>
      </c>
      <c r="BD57" s="93">
        <f t="shared" si="6"/>
        <v>0</v>
      </c>
      <c r="BE57" s="93">
        <f t="shared" si="6"/>
        <v>0</v>
      </c>
      <c r="BF57" s="93">
        <f t="shared" si="6"/>
        <v>0</v>
      </c>
      <c r="BG57" s="93">
        <f t="shared" si="6"/>
        <v>0</v>
      </c>
      <c r="BH57" s="93">
        <f t="shared" si="6"/>
        <v>0</v>
      </c>
      <c r="BI57" s="93">
        <f t="shared" si="6"/>
        <v>0</v>
      </c>
      <c r="BJ57" s="25">
        <f>SUM(B57:BI57)</f>
        <v>0</v>
      </c>
    </row>
    <row r="58" spans="1:62" ht="30">
      <c r="A58" s="3" t="s">
        <v>436</v>
      </c>
      <c r="B58" s="34">
        <v>0</v>
      </c>
      <c r="C58" s="34">
        <v>0</v>
      </c>
      <c r="D58" s="34">
        <v>0</v>
      </c>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4">
        <v>0</v>
      </c>
      <c r="AA58" s="34">
        <v>0</v>
      </c>
      <c r="AB58" s="34">
        <v>0</v>
      </c>
      <c r="AC58" s="34">
        <v>0</v>
      </c>
      <c r="AD58" s="34">
        <v>0</v>
      </c>
      <c r="AE58" s="34">
        <v>0</v>
      </c>
      <c r="AF58" s="34">
        <v>0</v>
      </c>
      <c r="AG58" s="34">
        <v>0</v>
      </c>
      <c r="AH58" s="34">
        <v>0</v>
      </c>
      <c r="AI58" s="34">
        <v>0</v>
      </c>
      <c r="AJ58" s="34">
        <v>0</v>
      </c>
      <c r="AK58" s="34">
        <v>0</v>
      </c>
      <c r="AL58" s="34">
        <v>0</v>
      </c>
      <c r="AM58" s="34">
        <v>0</v>
      </c>
      <c r="AN58" s="34">
        <v>0</v>
      </c>
      <c r="AO58" s="34">
        <v>0</v>
      </c>
      <c r="AP58" s="34">
        <v>0</v>
      </c>
      <c r="AQ58" s="34">
        <v>0</v>
      </c>
      <c r="AR58" s="34">
        <v>0</v>
      </c>
      <c r="AS58" s="34">
        <v>0</v>
      </c>
      <c r="AT58" s="34">
        <v>0</v>
      </c>
      <c r="AU58" s="34">
        <v>0</v>
      </c>
      <c r="AV58" s="34">
        <v>0</v>
      </c>
      <c r="AW58" s="34">
        <v>0</v>
      </c>
      <c r="AX58" s="34">
        <v>0</v>
      </c>
      <c r="AY58" s="34">
        <v>0</v>
      </c>
      <c r="AZ58" s="34">
        <v>0</v>
      </c>
      <c r="BA58" s="34">
        <v>0</v>
      </c>
      <c r="BB58" s="34">
        <v>0</v>
      </c>
      <c r="BC58" s="34">
        <v>0</v>
      </c>
      <c r="BD58" s="34">
        <v>0</v>
      </c>
      <c r="BE58" s="34">
        <v>0</v>
      </c>
      <c r="BF58" s="34">
        <v>0</v>
      </c>
      <c r="BG58" s="34">
        <v>0</v>
      </c>
      <c r="BH58" s="34">
        <v>0</v>
      </c>
      <c r="BI58" s="34">
        <v>0</v>
      </c>
    </row>
    <row r="59" spans="1:62" ht="30">
      <c r="A59" s="3" t="s">
        <v>335</v>
      </c>
      <c r="B59" s="34">
        <v>0</v>
      </c>
      <c r="C59" s="34">
        <v>0</v>
      </c>
      <c r="D59" s="34">
        <v>0</v>
      </c>
      <c r="E59" s="34">
        <v>0</v>
      </c>
      <c r="F59" s="34">
        <v>0</v>
      </c>
      <c r="G59" s="34">
        <v>0</v>
      </c>
      <c r="H59" s="34">
        <v>0</v>
      </c>
      <c r="I59" s="34">
        <v>0</v>
      </c>
      <c r="J59" s="34">
        <v>0</v>
      </c>
      <c r="K59" s="34">
        <v>0</v>
      </c>
      <c r="L59" s="34">
        <v>0</v>
      </c>
      <c r="M59" s="34">
        <v>0</v>
      </c>
      <c r="N59" s="34">
        <v>0</v>
      </c>
      <c r="O59" s="34">
        <v>0</v>
      </c>
      <c r="P59" s="34">
        <v>0</v>
      </c>
      <c r="Q59" s="34">
        <v>0</v>
      </c>
      <c r="R59" s="34">
        <v>0</v>
      </c>
      <c r="S59" s="34">
        <v>0</v>
      </c>
      <c r="T59" s="34">
        <v>0</v>
      </c>
      <c r="U59" s="34">
        <v>0</v>
      </c>
      <c r="V59" s="34">
        <v>0</v>
      </c>
      <c r="W59" s="34">
        <v>0</v>
      </c>
      <c r="X59" s="34">
        <v>0</v>
      </c>
      <c r="Y59" s="34">
        <v>0</v>
      </c>
      <c r="Z59" s="34">
        <v>0</v>
      </c>
      <c r="AA59" s="34">
        <v>0</v>
      </c>
      <c r="AB59" s="34">
        <v>0</v>
      </c>
      <c r="AC59" s="34">
        <v>0</v>
      </c>
      <c r="AD59" s="34">
        <v>0</v>
      </c>
      <c r="AE59" s="34">
        <v>0</v>
      </c>
      <c r="AF59" s="34">
        <v>0</v>
      </c>
      <c r="AG59" s="34">
        <v>0</v>
      </c>
      <c r="AH59" s="34">
        <v>0</v>
      </c>
      <c r="AI59" s="34">
        <v>0</v>
      </c>
      <c r="AJ59" s="34">
        <v>0</v>
      </c>
      <c r="AK59" s="34">
        <v>0</v>
      </c>
      <c r="AL59" s="34">
        <v>0</v>
      </c>
      <c r="AM59" s="34">
        <v>0</v>
      </c>
      <c r="AN59" s="34">
        <v>0</v>
      </c>
      <c r="AO59" s="34">
        <v>0</v>
      </c>
      <c r="AP59" s="34">
        <v>0</v>
      </c>
      <c r="AQ59" s="34">
        <v>0</v>
      </c>
      <c r="AR59" s="34">
        <v>0</v>
      </c>
      <c r="AS59" s="34">
        <v>0</v>
      </c>
      <c r="AT59" s="34">
        <v>0</v>
      </c>
      <c r="AU59" s="34">
        <v>0</v>
      </c>
      <c r="AV59" s="34">
        <v>0</v>
      </c>
      <c r="AW59" s="34">
        <v>0</v>
      </c>
      <c r="AX59" s="34">
        <v>0</v>
      </c>
      <c r="AY59" s="34">
        <v>0</v>
      </c>
      <c r="AZ59" s="34">
        <v>0</v>
      </c>
      <c r="BA59" s="34">
        <v>0</v>
      </c>
      <c r="BB59" s="34">
        <v>0</v>
      </c>
      <c r="BC59" s="34">
        <v>0</v>
      </c>
      <c r="BD59" s="34">
        <v>0</v>
      </c>
      <c r="BE59" s="34">
        <v>0</v>
      </c>
      <c r="BF59" s="34">
        <v>0</v>
      </c>
      <c r="BG59" s="34">
        <v>0</v>
      </c>
      <c r="BH59" s="34">
        <v>0</v>
      </c>
      <c r="BI59" s="34">
        <v>0</v>
      </c>
    </row>
    <row r="60" spans="1:62" ht="30">
      <c r="A60" s="3" t="s">
        <v>336</v>
      </c>
      <c r="B60" s="34">
        <v>0</v>
      </c>
      <c r="C60" s="34">
        <v>0</v>
      </c>
      <c r="D60" s="34">
        <v>0</v>
      </c>
      <c r="E60" s="34">
        <v>0</v>
      </c>
      <c r="F60" s="34">
        <v>0</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0</v>
      </c>
      <c r="Z60" s="34">
        <v>0</v>
      </c>
      <c r="AA60" s="34">
        <v>0</v>
      </c>
      <c r="AB60" s="34">
        <v>0</v>
      </c>
      <c r="AC60" s="34">
        <v>0</v>
      </c>
      <c r="AD60" s="34">
        <v>0</v>
      </c>
      <c r="AE60" s="34">
        <v>0</v>
      </c>
      <c r="AF60" s="34">
        <v>0</v>
      </c>
      <c r="AG60" s="34">
        <v>0</v>
      </c>
      <c r="AH60" s="34">
        <v>0</v>
      </c>
      <c r="AI60" s="34">
        <v>0</v>
      </c>
      <c r="AJ60" s="34">
        <v>0</v>
      </c>
      <c r="AK60" s="34">
        <v>0</v>
      </c>
      <c r="AL60" s="34">
        <v>0</v>
      </c>
      <c r="AM60" s="34">
        <v>0</v>
      </c>
      <c r="AN60" s="34">
        <v>0</v>
      </c>
      <c r="AO60" s="34">
        <v>0</v>
      </c>
      <c r="AP60" s="34">
        <v>0</v>
      </c>
      <c r="AQ60" s="34">
        <v>0</v>
      </c>
      <c r="AR60" s="34">
        <v>0</v>
      </c>
      <c r="AS60" s="34">
        <v>0</v>
      </c>
      <c r="AT60" s="34">
        <v>0</v>
      </c>
      <c r="AU60" s="34">
        <v>0</v>
      </c>
      <c r="AV60" s="34">
        <v>0</v>
      </c>
      <c r="AW60" s="34">
        <v>0</v>
      </c>
      <c r="AX60" s="34">
        <v>0</v>
      </c>
      <c r="AY60" s="34">
        <v>0</v>
      </c>
      <c r="AZ60" s="34">
        <v>0</v>
      </c>
      <c r="BA60" s="34">
        <v>0</v>
      </c>
      <c r="BB60" s="34">
        <v>0</v>
      </c>
      <c r="BC60" s="34">
        <v>0</v>
      </c>
      <c r="BD60" s="34">
        <v>0</v>
      </c>
      <c r="BE60" s="34">
        <v>0</v>
      </c>
      <c r="BF60" s="34">
        <v>0</v>
      </c>
      <c r="BG60" s="34">
        <v>0</v>
      </c>
      <c r="BH60" s="34">
        <v>0</v>
      </c>
      <c r="BI60" s="34">
        <v>0</v>
      </c>
    </row>
    <row r="61" spans="1:62" ht="15" customHeight="1">
      <c r="A61" s="3" t="s">
        <v>337</v>
      </c>
      <c r="B61" s="34">
        <v>0</v>
      </c>
      <c r="C61" s="34">
        <v>0</v>
      </c>
      <c r="D61" s="34">
        <v>0</v>
      </c>
      <c r="E61" s="34">
        <v>0</v>
      </c>
      <c r="F61" s="34">
        <v>0</v>
      </c>
      <c r="G61" s="34">
        <v>0</v>
      </c>
      <c r="H61" s="34">
        <v>0</v>
      </c>
      <c r="I61" s="34">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c r="AF61" s="34">
        <v>0</v>
      </c>
      <c r="AG61" s="34">
        <v>0</v>
      </c>
      <c r="AH61" s="34">
        <v>0</v>
      </c>
      <c r="AI61" s="34">
        <v>0</v>
      </c>
      <c r="AJ61" s="34">
        <v>0</v>
      </c>
      <c r="AK61" s="34">
        <v>0</v>
      </c>
      <c r="AL61" s="34">
        <v>0</v>
      </c>
      <c r="AM61" s="34">
        <v>0</v>
      </c>
      <c r="AN61" s="34">
        <v>0</v>
      </c>
      <c r="AO61" s="34">
        <v>0</v>
      </c>
      <c r="AP61" s="34">
        <v>0</v>
      </c>
      <c r="AQ61" s="34">
        <v>0</v>
      </c>
      <c r="AR61" s="34">
        <v>0</v>
      </c>
      <c r="AS61" s="34">
        <v>0</v>
      </c>
      <c r="AT61" s="34">
        <v>0</v>
      </c>
      <c r="AU61" s="34">
        <v>0</v>
      </c>
      <c r="AV61" s="34">
        <v>0</v>
      </c>
      <c r="AW61" s="34">
        <v>0</v>
      </c>
      <c r="AX61" s="34">
        <v>0</v>
      </c>
      <c r="AY61" s="34">
        <v>0</v>
      </c>
      <c r="AZ61" s="34">
        <v>0</v>
      </c>
      <c r="BA61" s="34">
        <v>0</v>
      </c>
      <c r="BB61" s="34">
        <v>0</v>
      </c>
      <c r="BC61" s="34">
        <v>0</v>
      </c>
      <c r="BD61" s="34">
        <v>0</v>
      </c>
      <c r="BE61" s="34">
        <v>0</v>
      </c>
      <c r="BF61" s="34">
        <v>0</v>
      </c>
      <c r="BG61" s="34">
        <v>0</v>
      </c>
      <c r="BH61" s="34">
        <v>0</v>
      </c>
      <c r="BI61" s="34">
        <v>0</v>
      </c>
    </row>
    <row r="62" spans="1:62">
      <c r="A62" s="3" t="s">
        <v>338</v>
      </c>
      <c r="B62" s="34">
        <v>0</v>
      </c>
      <c r="C62" s="34">
        <v>0</v>
      </c>
      <c r="D62" s="34">
        <v>0</v>
      </c>
      <c r="E62" s="34">
        <v>0</v>
      </c>
      <c r="F62" s="34">
        <v>0</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c r="Y62" s="34">
        <v>0</v>
      </c>
      <c r="Z62" s="34">
        <v>0</v>
      </c>
      <c r="AA62" s="34">
        <v>0</v>
      </c>
      <c r="AB62" s="34">
        <v>0</v>
      </c>
      <c r="AC62" s="34">
        <v>0</v>
      </c>
      <c r="AD62" s="34">
        <v>0</v>
      </c>
      <c r="AE62" s="34">
        <v>0</v>
      </c>
      <c r="AF62" s="34">
        <v>0</v>
      </c>
      <c r="AG62" s="34">
        <v>0</v>
      </c>
      <c r="AH62" s="34">
        <v>0</v>
      </c>
      <c r="AI62" s="34">
        <v>0</v>
      </c>
      <c r="AJ62" s="34">
        <v>0</v>
      </c>
      <c r="AK62" s="34">
        <v>0</v>
      </c>
      <c r="AL62" s="34">
        <v>0</v>
      </c>
      <c r="AM62" s="34">
        <v>0</v>
      </c>
      <c r="AN62" s="34">
        <v>0</v>
      </c>
      <c r="AO62" s="34">
        <v>0</v>
      </c>
      <c r="AP62" s="34">
        <v>0</v>
      </c>
      <c r="AQ62" s="34">
        <v>0</v>
      </c>
      <c r="AR62" s="34">
        <v>0</v>
      </c>
      <c r="AS62" s="34">
        <v>0</v>
      </c>
      <c r="AT62" s="34">
        <v>0</v>
      </c>
      <c r="AU62" s="34">
        <v>0</v>
      </c>
      <c r="AV62" s="34">
        <v>0</v>
      </c>
      <c r="AW62" s="34">
        <v>0</v>
      </c>
      <c r="AX62" s="34">
        <v>0</v>
      </c>
      <c r="AY62" s="34">
        <v>0</v>
      </c>
      <c r="AZ62" s="34">
        <v>0</v>
      </c>
      <c r="BA62" s="34">
        <v>0</v>
      </c>
      <c r="BB62" s="34">
        <v>0</v>
      </c>
      <c r="BC62" s="34">
        <v>0</v>
      </c>
      <c r="BD62" s="34">
        <v>0</v>
      </c>
      <c r="BE62" s="34">
        <v>0</v>
      </c>
      <c r="BF62" s="34">
        <v>0</v>
      </c>
      <c r="BG62" s="34">
        <v>0</v>
      </c>
      <c r="BH62" s="34">
        <v>0</v>
      </c>
      <c r="BI62" s="34">
        <v>0</v>
      </c>
    </row>
    <row r="63" spans="1:62" ht="30">
      <c r="A63" s="3" t="s">
        <v>339</v>
      </c>
      <c r="B63" s="34">
        <v>0</v>
      </c>
      <c r="C63" s="34">
        <v>0</v>
      </c>
      <c r="D63" s="34">
        <v>0</v>
      </c>
      <c r="E63" s="34">
        <v>0</v>
      </c>
      <c r="F63" s="34">
        <v>0</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c r="AF63" s="34">
        <v>0</v>
      </c>
      <c r="AG63" s="34">
        <v>0</v>
      </c>
      <c r="AH63" s="34">
        <v>0</v>
      </c>
      <c r="AI63" s="34">
        <v>0</v>
      </c>
      <c r="AJ63" s="34">
        <v>0</v>
      </c>
      <c r="AK63" s="34">
        <v>0</v>
      </c>
      <c r="AL63" s="34">
        <v>0</v>
      </c>
      <c r="AM63" s="34">
        <v>0</v>
      </c>
      <c r="AN63" s="34">
        <v>0</v>
      </c>
      <c r="AO63" s="34">
        <v>0</v>
      </c>
      <c r="AP63" s="34">
        <v>0</v>
      </c>
      <c r="AQ63" s="34">
        <v>0</v>
      </c>
      <c r="AR63" s="34">
        <v>0</v>
      </c>
      <c r="AS63" s="34">
        <v>0</v>
      </c>
      <c r="AT63" s="34">
        <v>0</v>
      </c>
      <c r="AU63" s="34">
        <v>0</v>
      </c>
      <c r="AV63" s="34">
        <v>0</v>
      </c>
      <c r="AW63" s="34">
        <v>0</v>
      </c>
      <c r="AX63" s="34">
        <v>0</v>
      </c>
      <c r="AY63" s="34">
        <v>0</v>
      </c>
      <c r="AZ63" s="34">
        <v>0</v>
      </c>
      <c r="BA63" s="34">
        <v>0</v>
      </c>
      <c r="BB63" s="34">
        <v>0</v>
      </c>
      <c r="BC63" s="34">
        <v>0</v>
      </c>
      <c r="BD63" s="34">
        <v>0</v>
      </c>
      <c r="BE63" s="34">
        <v>0</v>
      </c>
      <c r="BF63" s="34">
        <v>0</v>
      </c>
      <c r="BG63" s="34">
        <v>0</v>
      </c>
      <c r="BH63" s="34">
        <v>0</v>
      </c>
      <c r="BI63" s="34">
        <v>0</v>
      </c>
    </row>
    <row r="64" spans="1:62" ht="30">
      <c r="A64" s="3" t="s">
        <v>437</v>
      </c>
      <c r="B64" s="34">
        <v>0</v>
      </c>
      <c r="C64" s="34">
        <v>0</v>
      </c>
      <c r="D64" s="34">
        <v>0</v>
      </c>
      <c r="E64" s="34">
        <v>0</v>
      </c>
      <c r="F64" s="3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0</v>
      </c>
      <c r="AD64" s="34">
        <v>0</v>
      </c>
      <c r="AE64" s="34">
        <v>0</v>
      </c>
      <c r="AF64" s="34">
        <v>0</v>
      </c>
      <c r="AG64" s="34">
        <v>0</v>
      </c>
      <c r="AH64" s="34">
        <v>0</v>
      </c>
      <c r="AI64" s="34">
        <v>0</v>
      </c>
      <c r="AJ64" s="34">
        <v>0</v>
      </c>
      <c r="AK64" s="34">
        <v>0</v>
      </c>
      <c r="AL64" s="34">
        <v>0</v>
      </c>
      <c r="AM64" s="34">
        <v>0</v>
      </c>
      <c r="AN64" s="34">
        <v>0</v>
      </c>
      <c r="AO64" s="34">
        <v>0</v>
      </c>
      <c r="AP64" s="34">
        <v>0</v>
      </c>
      <c r="AQ64" s="34">
        <v>0</v>
      </c>
      <c r="AR64" s="34">
        <v>0</v>
      </c>
      <c r="AS64" s="34">
        <v>0</v>
      </c>
      <c r="AT64" s="34">
        <v>0</v>
      </c>
      <c r="AU64" s="34">
        <v>0</v>
      </c>
      <c r="AV64" s="34">
        <v>0</v>
      </c>
      <c r="AW64" s="34">
        <v>0</v>
      </c>
      <c r="AX64" s="34">
        <v>0</v>
      </c>
      <c r="AY64" s="34">
        <v>0</v>
      </c>
      <c r="AZ64" s="34">
        <v>0</v>
      </c>
      <c r="BA64" s="34">
        <v>0</v>
      </c>
      <c r="BB64" s="34">
        <v>0</v>
      </c>
      <c r="BC64" s="34">
        <v>0</v>
      </c>
      <c r="BD64" s="34">
        <v>0</v>
      </c>
      <c r="BE64" s="34">
        <v>0</v>
      </c>
      <c r="BF64" s="34">
        <v>0</v>
      </c>
      <c r="BG64" s="34">
        <v>0</v>
      </c>
      <c r="BH64" s="34">
        <v>0</v>
      </c>
      <c r="BI64" s="34">
        <v>0</v>
      </c>
    </row>
    <row r="65" spans="1:62" ht="30">
      <c r="A65" s="3" t="s">
        <v>341</v>
      </c>
      <c r="B65" s="34">
        <v>0</v>
      </c>
      <c r="C65" s="34">
        <v>0</v>
      </c>
      <c r="D65" s="34">
        <v>0</v>
      </c>
      <c r="E65" s="34">
        <v>0</v>
      </c>
      <c r="F65" s="34">
        <v>0</v>
      </c>
      <c r="G65" s="34">
        <v>0</v>
      </c>
      <c r="H65" s="34">
        <v>0</v>
      </c>
      <c r="I65" s="34">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c r="AE65" s="34">
        <v>0</v>
      </c>
      <c r="AF65" s="34">
        <v>0</v>
      </c>
      <c r="AG65" s="34">
        <v>0</v>
      </c>
      <c r="AH65" s="34">
        <v>0</v>
      </c>
      <c r="AI65" s="34">
        <v>0</v>
      </c>
      <c r="AJ65" s="34">
        <v>0</v>
      </c>
      <c r="AK65" s="34">
        <v>0</v>
      </c>
      <c r="AL65" s="34">
        <v>0</v>
      </c>
      <c r="AM65" s="34">
        <v>0</v>
      </c>
      <c r="AN65" s="34">
        <v>0</v>
      </c>
      <c r="AO65" s="34">
        <v>0</v>
      </c>
      <c r="AP65" s="34">
        <v>0</v>
      </c>
      <c r="AQ65" s="34">
        <v>0</v>
      </c>
      <c r="AR65" s="34">
        <v>0</v>
      </c>
      <c r="AS65" s="34">
        <v>0</v>
      </c>
      <c r="AT65" s="34">
        <v>0</v>
      </c>
      <c r="AU65" s="34">
        <v>0</v>
      </c>
      <c r="AV65" s="34">
        <v>0</v>
      </c>
      <c r="AW65" s="34">
        <v>0</v>
      </c>
      <c r="AX65" s="34">
        <v>0</v>
      </c>
      <c r="AY65" s="34">
        <v>0</v>
      </c>
      <c r="AZ65" s="34">
        <v>0</v>
      </c>
      <c r="BA65" s="34">
        <v>0</v>
      </c>
      <c r="BB65" s="34">
        <v>0</v>
      </c>
      <c r="BC65" s="34">
        <v>0</v>
      </c>
      <c r="BD65" s="34">
        <v>0</v>
      </c>
      <c r="BE65" s="34">
        <v>0</v>
      </c>
      <c r="BF65" s="34">
        <v>0</v>
      </c>
      <c r="BG65" s="34">
        <v>0</v>
      </c>
      <c r="BH65" s="34">
        <v>0</v>
      </c>
      <c r="BI65" s="34">
        <v>0</v>
      </c>
    </row>
    <row r="66" spans="1:62" ht="30">
      <c r="A66" s="3" t="s">
        <v>342</v>
      </c>
      <c r="B66" s="34">
        <v>0</v>
      </c>
      <c r="C66" s="34">
        <v>0</v>
      </c>
      <c r="D66" s="34">
        <v>0</v>
      </c>
      <c r="E66" s="34">
        <v>0</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0</v>
      </c>
      <c r="AC66" s="34">
        <v>0</v>
      </c>
      <c r="AD66" s="34">
        <v>0</v>
      </c>
      <c r="AE66" s="34">
        <v>0</v>
      </c>
      <c r="AF66" s="34">
        <v>0</v>
      </c>
      <c r="AG66" s="34">
        <v>0</v>
      </c>
      <c r="AH66" s="34">
        <v>0</v>
      </c>
      <c r="AI66" s="34">
        <v>0</v>
      </c>
      <c r="AJ66" s="34">
        <v>0</v>
      </c>
      <c r="AK66" s="34">
        <v>0</v>
      </c>
      <c r="AL66" s="34">
        <v>0</v>
      </c>
      <c r="AM66" s="34">
        <v>0</v>
      </c>
      <c r="AN66" s="34">
        <v>0</v>
      </c>
      <c r="AO66" s="34">
        <v>0</v>
      </c>
      <c r="AP66" s="34">
        <v>0</v>
      </c>
      <c r="AQ66" s="34">
        <v>0</v>
      </c>
      <c r="AR66" s="34">
        <v>0</v>
      </c>
      <c r="AS66" s="34">
        <v>0</v>
      </c>
      <c r="AT66" s="34">
        <v>0</v>
      </c>
      <c r="AU66" s="34">
        <v>0</v>
      </c>
      <c r="AV66" s="34">
        <v>0</v>
      </c>
      <c r="AW66" s="34">
        <v>0</v>
      </c>
      <c r="AX66" s="34">
        <v>0</v>
      </c>
      <c r="AY66" s="34">
        <v>0</v>
      </c>
      <c r="AZ66" s="34">
        <v>0</v>
      </c>
      <c r="BA66" s="34">
        <v>0</v>
      </c>
      <c r="BB66" s="34">
        <v>0</v>
      </c>
      <c r="BC66" s="34">
        <v>0</v>
      </c>
      <c r="BD66" s="34">
        <v>0</v>
      </c>
      <c r="BE66" s="34">
        <v>0</v>
      </c>
      <c r="BF66" s="34">
        <v>0</v>
      </c>
      <c r="BG66" s="34">
        <v>0</v>
      </c>
      <c r="BH66" s="34">
        <v>0</v>
      </c>
      <c r="BI66" s="34">
        <v>0</v>
      </c>
    </row>
    <row r="67" spans="1:62" ht="30">
      <c r="A67" s="3" t="s">
        <v>343</v>
      </c>
      <c r="B67" s="34">
        <v>0</v>
      </c>
      <c r="C67" s="34">
        <v>0</v>
      </c>
      <c r="D67" s="34">
        <v>0</v>
      </c>
      <c r="E67" s="34">
        <v>0</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0</v>
      </c>
      <c r="AD67" s="34">
        <v>0</v>
      </c>
      <c r="AE67" s="34">
        <v>0</v>
      </c>
      <c r="AF67" s="34">
        <v>0</v>
      </c>
      <c r="AG67" s="34">
        <v>0</v>
      </c>
      <c r="AH67" s="34">
        <v>0</v>
      </c>
      <c r="AI67" s="34">
        <v>0</v>
      </c>
      <c r="AJ67" s="34">
        <v>0</v>
      </c>
      <c r="AK67" s="34">
        <v>0</v>
      </c>
      <c r="AL67" s="34">
        <v>0</v>
      </c>
      <c r="AM67" s="34">
        <v>0</v>
      </c>
      <c r="AN67" s="34">
        <v>0</v>
      </c>
      <c r="AO67" s="34">
        <v>0</v>
      </c>
      <c r="AP67" s="34">
        <v>0</v>
      </c>
      <c r="AQ67" s="34">
        <v>0</v>
      </c>
      <c r="AR67" s="34">
        <v>0</v>
      </c>
      <c r="AS67" s="34">
        <v>0</v>
      </c>
      <c r="AT67" s="34">
        <v>0</v>
      </c>
      <c r="AU67" s="34">
        <v>0</v>
      </c>
      <c r="AV67" s="34">
        <v>0</v>
      </c>
      <c r="AW67" s="34">
        <v>0</v>
      </c>
      <c r="AX67" s="34">
        <v>0</v>
      </c>
      <c r="AY67" s="34">
        <v>0</v>
      </c>
      <c r="AZ67" s="34">
        <v>0</v>
      </c>
      <c r="BA67" s="34">
        <v>0</v>
      </c>
      <c r="BB67" s="34">
        <v>0</v>
      </c>
      <c r="BC67" s="34">
        <v>0</v>
      </c>
      <c r="BD67" s="34">
        <v>0</v>
      </c>
      <c r="BE67" s="34">
        <v>0</v>
      </c>
      <c r="BF67" s="34">
        <v>0</v>
      </c>
      <c r="BG67" s="34">
        <v>0</v>
      </c>
      <c r="BH67" s="34">
        <v>0</v>
      </c>
      <c r="BI67" s="34">
        <v>0</v>
      </c>
    </row>
    <row r="68" spans="1:62" ht="45">
      <c r="A68" s="3" t="s">
        <v>344</v>
      </c>
      <c r="B68" s="34">
        <v>0</v>
      </c>
      <c r="C68" s="34">
        <v>0</v>
      </c>
      <c r="D68" s="34">
        <v>0</v>
      </c>
      <c r="E68" s="34">
        <v>0</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c r="Y68" s="34">
        <v>0</v>
      </c>
      <c r="Z68" s="34">
        <v>0</v>
      </c>
      <c r="AA68" s="34">
        <v>0</v>
      </c>
      <c r="AB68" s="34">
        <v>0</v>
      </c>
      <c r="AC68" s="34">
        <v>0</v>
      </c>
      <c r="AD68" s="34">
        <v>0</v>
      </c>
      <c r="AE68" s="34">
        <v>0</v>
      </c>
      <c r="AF68" s="34">
        <v>0</v>
      </c>
      <c r="AG68" s="34">
        <v>0</v>
      </c>
      <c r="AH68" s="34">
        <v>0</v>
      </c>
      <c r="AI68" s="34">
        <v>0</v>
      </c>
      <c r="AJ68" s="34">
        <v>0</v>
      </c>
      <c r="AK68" s="34">
        <v>0</v>
      </c>
      <c r="AL68" s="34">
        <v>0</v>
      </c>
      <c r="AM68" s="34">
        <v>0</v>
      </c>
      <c r="AN68" s="34">
        <v>0</v>
      </c>
      <c r="AO68" s="34">
        <v>0</v>
      </c>
      <c r="AP68" s="34">
        <v>0</v>
      </c>
      <c r="AQ68" s="34">
        <v>0</v>
      </c>
      <c r="AR68" s="34">
        <v>0</v>
      </c>
      <c r="AS68" s="34">
        <v>0</v>
      </c>
      <c r="AT68" s="34">
        <v>0</v>
      </c>
      <c r="AU68" s="34">
        <v>0</v>
      </c>
      <c r="AV68" s="34">
        <v>0</v>
      </c>
      <c r="AW68" s="34">
        <v>0</v>
      </c>
      <c r="AX68" s="34">
        <v>0</v>
      </c>
      <c r="AY68" s="34">
        <v>0</v>
      </c>
      <c r="AZ68" s="34">
        <v>0</v>
      </c>
      <c r="BA68" s="34">
        <v>0</v>
      </c>
      <c r="BB68" s="34">
        <v>0</v>
      </c>
      <c r="BC68" s="34">
        <v>0</v>
      </c>
      <c r="BD68" s="34">
        <v>0</v>
      </c>
      <c r="BE68" s="34">
        <v>0</v>
      </c>
      <c r="BF68" s="34">
        <v>0</v>
      </c>
      <c r="BG68" s="34">
        <v>0</v>
      </c>
      <c r="BH68" s="34">
        <v>0</v>
      </c>
      <c r="BI68" s="34">
        <v>0</v>
      </c>
    </row>
    <row r="69" spans="1:62" ht="30">
      <c r="A69" s="3" t="s">
        <v>345</v>
      </c>
      <c r="B69" s="34">
        <v>0</v>
      </c>
      <c r="C69" s="34">
        <v>0</v>
      </c>
      <c r="D69" s="34">
        <v>0</v>
      </c>
      <c r="E69" s="34">
        <v>0</v>
      </c>
      <c r="F69" s="34">
        <v>0</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v>0</v>
      </c>
      <c r="AF69" s="34">
        <v>0</v>
      </c>
      <c r="AG69" s="34">
        <v>0</v>
      </c>
      <c r="AH69" s="34">
        <v>0</v>
      </c>
      <c r="AI69" s="34">
        <v>0</v>
      </c>
      <c r="AJ69" s="34">
        <v>0</v>
      </c>
      <c r="AK69" s="34">
        <v>0</v>
      </c>
      <c r="AL69" s="34">
        <v>0</v>
      </c>
      <c r="AM69" s="34">
        <v>0</v>
      </c>
      <c r="AN69" s="34">
        <v>0</v>
      </c>
      <c r="AO69" s="34">
        <v>0</v>
      </c>
      <c r="AP69" s="34">
        <v>0</v>
      </c>
      <c r="AQ69" s="34">
        <v>0</v>
      </c>
      <c r="AR69" s="34">
        <v>0</v>
      </c>
      <c r="AS69" s="34">
        <v>0</v>
      </c>
      <c r="AT69" s="34">
        <v>0</v>
      </c>
      <c r="AU69" s="34">
        <v>0</v>
      </c>
      <c r="AV69" s="34">
        <v>0</v>
      </c>
      <c r="AW69" s="34">
        <v>0</v>
      </c>
      <c r="AX69" s="34">
        <v>0</v>
      </c>
      <c r="AY69" s="34">
        <v>0</v>
      </c>
      <c r="AZ69" s="34">
        <v>0</v>
      </c>
      <c r="BA69" s="34">
        <v>0</v>
      </c>
      <c r="BB69" s="34">
        <v>0</v>
      </c>
      <c r="BC69" s="34">
        <v>0</v>
      </c>
      <c r="BD69" s="34">
        <v>0</v>
      </c>
      <c r="BE69" s="34">
        <v>0</v>
      </c>
      <c r="BF69" s="34">
        <v>0</v>
      </c>
      <c r="BG69" s="34">
        <v>0</v>
      </c>
      <c r="BH69" s="34">
        <v>0</v>
      </c>
      <c r="BI69" s="34">
        <v>0</v>
      </c>
    </row>
    <row r="70" spans="1:62">
      <c r="A70" s="3" t="s">
        <v>346</v>
      </c>
      <c r="B70" s="34">
        <v>0</v>
      </c>
      <c r="C70" s="34">
        <v>0</v>
      </c>
      <c r="D70" s="34">
        <v>0</v>
      </c>
      <c r="E70" s="34">
        <v>0</v>
      </c>
      <c r="F70" s="34">
        <v>0</v>
      </c>
      <c r="G70" s="34">
        <v>0</v>
      </c>
      <c r="H70" s="34">
        <v>0</v>
      </c>
      <c r="I70" s="34">
        <v>0</v>
      </c>
      <c r="J70" s="34">
        <v>0</v>
      </c>
      <c r="K70" s="34">
        <v>0</v>
      </c>
      <c r="L70" s="34">
        <v>0</v>
      </c>
      <c r="M70" s="34">
        <v>0</v>
      </c>
      <c r="N70" s="34">
        <v>0</v>
      </c>
      <c r="O70" s="34">
        <v>0</v>
      </c>
      <c r="P70" s="34">
        <v>0</v>
      </c>
      <c r="Q70" s="34">
        <v>0</v>
      </c>
      <c r="R70" s="34">
        <v>0</v>
      </c>
      <c r="S70" s="34">
        <v>0</v>
      </c>
      <c r="T70" s="34">
        <v>0</v>
      </c>
      <c r="U70" s="34">
        <v>0</v>
      </c>
      <c r="V70" s="34">
        <v>0</v>
      </c>
      <c r="W70" s="34">
        <v>0</v>
      </c>
      <c r="X70" s="34">
        <v>0</v>
      </c>
      <c r="Y70" s="34">
        <v>0</v>
      </c>
      <c r="Z70" s="34">
        <v>0</v>
      </c>
      <c r="AA70" s="34">
        <v>0</v>
      </c>
      <c r="AB70" s="34">
        <v>0</v>
      </c>
      <c r="AC70" s="34">
        <v>0</v>
      </c>
      <c r="AD70" s="34">
        <v>0</v>
      </c>
      <c r="AE70" s="34">
        <v>0</v>
      </c>
      <c r="AF70" s="34">
        <v>0</v>
      </c>
      <c r="AG70" s="34">
        <v>0</v>
      </c>
      <c r="AH70" s="34">
        <v>0</v>
      </c>
      <c r="AI70" s="34">
        <v>0</v>
      </c>
      <c r="AJ70" s="34">
        <v>0</v>
      </c>
      <c r="AK70" s="34">
        <v>0</v>
      </c>
      <c r="AL70" s="34">
        <v>0</v>
      </c>
      <c r="AM70" s="34">
        <v>0</v>
      </c>
      <c r="AN70" s="34">
        <v>0</v>
      </c>
      <c r="AO70" s="34">
        <v>0</v>
      </c>
      <c r="AP70" s="34">
        <v>0</v>
      </c>
      <c r="AQ70" s="34">
        <v>0</v>
      </c>
      <c r="AR70" s="34">
        <v>0</v>
      </c>
      <c r="AS70" s="34">
        <v>0</v>
      </c>
      <c r="AT70" s="34">
        <v>0</v>
      </c>
      <c r="AU70" s="34">
        <v>0</v>
      </c>
      <c r="AV70" s="34">
        <v>0</v>
      </c>
      <c r="AW70" s="34">
        <v>0</v>
      </c>
      <c r="AX70" s="34">
        <v>0</v>
      </c>
      <c r="AY70" s="34">
        <v>0</v>
      </c>
      <c r="AZ70" s="34">
        <v>0</v>
      </c>
      <c r="BA70" s="34">
        <v>0</v>
      </c>
      <c r="BB70" s="34">
        <v>0</v>
      </c>
      <c r="BC70" s="34">
        <v>0</v>
      </c>
      <c r="BD70" s="34">
        <v>0</v>
      </c>
      <c r="BE70" s="34">
        <v>0</v>
      </c>
      <c r="BF70" s="34">
        <v>0</v>
      </c>
      <c r="BG70" s="34">
        <v>0</v>
      </c>
      <c r="BH70" s="34">
        <v>0</v>
      </c>
      <c r="BI70" s="34">
        <v>0</v>
      </c>
    </row>
    <row r="71" spans="1:62">
      <c r="A71" s="4" t="s">
        <v>347</v>
      </c>
      <c r="B71" s="34">
        <v>0</v>
      </c>
      <c r="C71" s="34">
        <v>0</v>
      </c>
      <c r="D71" s="34">
        <v>0</v>
      </c>
      <c r="E71" s="34">
        <v>0</v>
      </c>
      <c r="F71" s="34">
        <v>0</v>
      </c>
      <c r="G71" s="34">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0</v>
      </c>
      <c r="Z71" s="34">
        <v>0</v>
      </c>
      <c r="AA71" s="34">
        <v>0</v>
      </c>
      <c r="AB71" s="34">
        <v>0</v>
      </c>
      <c r="AC71" s="34">
        <v>0</v>
      </c>
      <c r="AD71" s="34">
        <v>0</v>
      </c>
      <c r="AE71" s="34">
        <v>0</v>
      </c>
      <c r="AF71" s="34">
        <v>0</v>
      </c>
      <c r="AG71" s="34">
        <v>0</v>
      </c>
      <c r="AH71" s="34">
        <v>0</v>
      </c>
      <c r="AI71" s="34">
        <v>0</v>
      </c>
      <c r="AJ71" s="34">
        <v>0</v>
      </c>
      <c r="AK71" s="34">
        <v>0</v>
      </c>
      <c r="AL71" s="34">
        <v>0</v>
      </c>
      <c r="AM71" s="34">
        <v>0</v>
      </c>
      <c r="AN71" s="34">
        <v>0</v>
      </c>
      <c r="AO71" s="34">
        <v>0</v>
      </c>
      <c r="AP71" s="34">
        <v>0</v>
      </c>
      <c r="AQ71" s="34">
        <v>0</v>
      </c>
      <c r="AR71" s="34">
        <v>0</v>
      </c>
      <c r="AS71" s="34">
        <v>0</v>
      </c>
      <c r="AT71" s="34">
        <v>0</v>
      </c>
      <c r="AU71" s="34">
        <v>0</v>
      </c>
      <c r="AV71" s="34">
        <v>0</v>
      </c>
      <c r="AW71" s="34">
        <v>0</v>
      </c>
      <c r="AX71" s="34">
        <v>0</v>
      </c>
      <c r="AY71" s="34">
        <v>0</v>
      </c>
      <c r="AZ71" s="34">
        <v>0</v>
      </c>
      <c r="BA71" s="34">
        <v>0</v>
      </c>
      <c r="BB71" s="34">
        <v>0</v>
      </c>
      <c r="BC71" s="34">
        <v>0</v>
      </c>
      <c r="BD71" s="34">
        <v>0</v>
      </c>
      <c r="BE71" s="34">
        <v>0</v>
      </c>
      <c r="BF71" s="34">
        <v>0</v>
      </c>
      <c r="BG71" s="34">
        <v>0</v>
      </c>
      <c r="BH71" s="34">
        <v>0</v>
      </c>
      <c r="BI71" s="34">
        <v>0</v>
      </c>
    </row>
    <row r="72" spans="1:62">
      <c r="A72" s="25" t="s">
        <v>224</v>
      </c>
      <c r="B72" s="25">
        <f t="shared" ref="B72:BD72" si="7">(SUM(B9+B12+B15))-B19</f>
        <v>0</v>
      </c>
      <c r="C72" s="25">
        <f t="shared" si="7"/>
        <v>0</v>
      </c>
      <c r="D72" s="25">
        <f t="shared" si="7"/>
        <v>0</v>
      </c>
      <c r="E72" s="25">
        <f t="shared" si="7"/>
        <v>0</v>
      </c>
      <c r="F72" s="25">
        <f t="shared" si="7"/>
        <v>0</v>
      </c>
      <c r="G72" s="25">
        <f t="shared" si="7"/>
        <v>0</v>
      </c>
      <c r="H72" s="25">
        <f t="shared" si="7"/>
        <v>0</v>
      </c>
      <c r="I72" s="25">
        <f t="shared" si="7"/>
        <v>0</v>
      </c>
      <c r="J72" s="25">
        <f t="shared" si="7"/>
        <v>0</v>
      </c>
      <c r="K72" s="25">
        <f t="shared" si="7"/>
        <v>0</v>
      </c>
      <c r="L72" s="25">
        <f t="shared" si="7"/>
        <v>0</v>
      </c>
      <c r="M72" s="25">
        <f t="shared" si="7"/>
        <v>0</v>
      </c>
      <c r="N72" s="25">
        <f t="shared" si="7"/>
        <v>0</v>
      </c>
      <c r="O72" s="25">
        <f t="shared" si="7"/>
        <v>0</v>
      </c>
      <c r="P72" s="25">
        <f t="shared" si="7"/>
        <v>0</v>
      </c>
      <c r="Q72" s="25">
        <f t="shared" si="7"/>
        <v>0</v>
      </c>
      <c r="R72" s="25">
        <f t="shared" si="7"/>
        <v>0</v>
      </c>
      <c r="S72" s="25">
        <f t="shared" si="7"/>
        <v>0</v>
      </c>
      <c r="T72" s="25">
        <f t="shared" si="7"/>
        <v>0</v>
      </c>
      <c r="U72" s="25">
        <f t="shared" si="7"/>
        <v>0</v>
      </c>
      <c r="V72" s="25">
        <f t="shared" si="7"/>
        <v>0</v>
      </c>
      <c r="W72" s="25">
        <f t="shared" si="7"/>
        <v>0</v>
      </c>
      <c r="X72" s="25">
        <f t="shared" si="7"/>
        <v>0</v>
      </c>
      <c r="Y72" s="25">
        <f t="shared" si="7"/>
        <v>0</v>
      </c>
      <c r="Z72" s="25">
        <f t="shared" si="7"/>
        <v>0</v>
      </c>
      <c r="AA72" s="25">
        <f t="shared" si="7"/>
        <v>0</v>
      </c>
      <c r="AB72" s="25">
        <f t="shared" si="7"/>
        <v>0</v>
      </c>
      <c r="AC72" s="25">
        <f t="shared" si="7"/>
        <v>0</v>
      </c>
      <c r="AD72" s="25">
        <f t="shared" si="7"/>
        <v>0</v>
      </c>
      <c r="AE72" s="25">
        <f t="shared" si="7"/>
        <v>0</v>
      </c>
      <c r="AF72" s="25">
        <f t="shared" si="7"/>
        <v>0</v>
      </c>
      <c r="AG72" s="25">
        <f t="shared" si="7"/>
        <v>0</v>
      </c>
      <c r="AH72" s="25">
        <f t="shared" si="7"/>
        <v>0</v>
      </c>
      <c r="AI72" s="25">
        <f t="shared" si="7"/>
        <v>0</v>
      </c>
      <c r="AJ72" s="25">
        <f t="shared" si="7"/>
        <v>0</v>
      </c>
      <c r="AK72" s="25">
        <f t="shared" si="7"/>
        <v>0</v>
      </c>
      <c r="AL72" s="25">
        <f t="shared" si="7"/>
        <v>0</v>
      </c>
      <c r="AM72" s="25">
        <f t="shared" si="7"/>
        <v>0</v>
      </c>
      <c r="AN72" s="25">
        <f t="shared" si="7"/>
        <v>0</v>
      </c>
      <c r="AO72" s="25">
        <f t="shared" si="7"/>
        <v>0</v>
      </c>
      <c r="AP72" s="25">
        <f t="shared" si="7"/>
        <v>0</v>
      </c>
      <c r="AQ72" s="25">
        <f t="shared" si="7"/>
        <v>0</v>
      </c>
      <c r="AR72" s="25">
        <f t="shared" si="7"/>
        <v>0</v>
      </c>
      <c r="AS72" s="25">
        <f t="shared" si="7"/>
        <v>0</v>
      </c>
      <c r="AT72" s="25">
        <f t="shared" si="7"/>
        <v>0</v>
      </c>
      <c r="AU72" s="25">
        <f t="shared" si="7"/>
        <v>0</v>
      </c>
      <c r="AV72" s="25">
        <f t="shared" si="7"/>
        <v>0</v>
      </c>
      <c r="AW72" s="25">
        <f t="shared" si="7"/>
        <v>0</v>
      </c>
      <c r="AX72" s="25">
        <f t="shared" si="7"/>
        <v>0</v>
      </c>
      <c r="AY72" s="25">
        <f t="shared" si="7"/>
        <v>0</v>
      </c>
      <c r="AZ72" s="25">
        <f t="shared" si="7"/>
        <v>0</v>
      </c>
      <c r="BA72" s="25">
        <f t="shared" si="7"/>
        <v>0</v>
      </c>
      <c r="BB72" s="25">
        <f t="shared" si="7"/>
        <v>0</v>
      </c>
      <c r="BC72" s="25">
        <f t="shared" si="7"/>
        <v>0</v>
      </c>
      <c r="BD72" s="25">
        <f t="shared" si="7"/>
        <v>0</v>
      </c>
      <c r="BE72" s="25">
        <f t="shared" ref="BE72:BI72" si="8">(SUM(BE9+BE12+BE15))-BE19</f>
        <v>0</v>
      </c>
      <c r="BF72" s="25">
        <f t="shared" si="8"/>
        <v>0</v>
      </c>
      <c r="BG72" s="25">
        <f t="shared" si="8"/>
        <v>0</v>
      </c>
      <c r="BH72" s="25">
        <f t="shared" si="8"/>
        <v>0</v>
      </c>
      <c r="BI72" s="25">
        <f t="shared" si="8"/>
        <v>0</v>
      </c>
      <c r="BJ72" s="25">
        <f>(SUM(BJ9+BJ12+BJ15))-BJ19</f>
        <v>0</v>
      </c>
    </row>
  </sheetData>
  <sheetProtection algorithmName="SHA-512" hashValue="gF83tLTw6G0AoDKiExGC8Ml6mMvnqUwQK5m/WBaSNVPU9JIK/Ba1R7j8XbDTnCpSDMJjaIV1J02knB+B2O8fvg==" saltValue="2jlhd2Ibw3+RwHJrLKouqg==" spinCount="100000" sheet="1" objects="1" scenarios="1"/>
  <phoneticPr fontId="16" type="noConversion"/>
  <dataValidations count="5">
    <dataValidation type="whole" allowBlank="1" showInputMessage="1" showErrorMessage="1" error="Enter whole number" sqref="B8:BI8 B14:BI14 B11:BI11 B18:BI18" xr:uid="{0944D14D-67D8-4293-85D1-511B091E9EB5}">
      <formula1>0</formula1>
      <formula2>1000000</formula2>
    </dataValidation>
    <dataValidation type="decimal" operator="greaterThanOrEqual" allowBlank="1" showInputMessage="1" showErrorMessage="1" error="No text" sqref="B13 C10:BI10 B10 C13:BI13 C16:BI16 B16" xr:uid="{B8C31E75-7C50-46C2-933F-2BCBC048B44A}">
      <formula1>0</formula1>
    </dataValidation>
    <dataValidation type="whole" operator="greaterThanOrEqual" allowBlank="1" showInputMessage="1" showErrorMessage="1" error="Enter whole number" sqref="B12:BI12 B15 B19 B27:BI39 BH7 B49:BI53 B55:BI56 B22 C70 B9 C15:BI15 C19:BI19 C22:BI24 B23:B24 C42 B58:B69 B71 B42:B47 B70 C43:C47 D58:BI71 C58:C69 C71 C9:BI9 B7 C7:BG7 BI7 D42:BH47 BI42 BI44:BI47 BI43" xr:uid="{0BEEF61B-5409-4769-9A63-CF63535A65FC}">
      <formula1>0</formula1>
    </dataValidation>
    <dataValidation type="textLength" operator="lessThan" allowBlank="1" showInputMessage="1" showErrorMessage="1" sqref="C17:BE17 BF17:BI17" xr:uid="{28FF203C-7D38-46C2-B21B-8C8743AE7777}">
      <formula1>150</formula1>
    </dataValidation>
    <dataValidation type="textLength" operator="lessThanOrEqual" allowBlank="1" showInputMessage="1" showErrorMessage="1" sqref="B17" xr:uid="{EA2D6142-1B23-4C2B-ABC3-1EF6A333D9A8}">
      <formula1>150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ac88db2-d24b-43fd-9da4-1251ae2231c6" xsi:nil="true"/>
    <lcf76f155ced4ddcb4097134ff3c332f xmlns="645e3291-cc15-4eb1-87e5-86431c0cd79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0875A323B92B49A48DE9FBE911EEAF" ma:contentTypeVersion="15" ma:contentTypeDescription="Create a new document." ma:contentTypeScope="" ma:versionID="a825295e6bf3385ecaa9056c02a82acc">
  <xsd:schema xmlns:xsd="http://www.w3.org/2001/XMLSchema" xmlns:xs="http://www.w3.org/2001/XMLSchema" xmlns:p="http://schemas.microsoft.com/office/2006/metadata/properties" xmlns:ns2="645e3291-cc15-4eb1-87e5-86431c0cd79f" xmlns:ns3="1ac88db2-d24b-43fd-9da4-1251ae2231c6" targetNamespace="http://schemas.microsoft.com/office/2006/metadata/properties" ma:root="true" ma:fieldsID="b99e7aa6269f50b0154d0c6811c8457f" ns2:_="" ns3:_="">
    <xsd:import namespace="645e3291-cc15-4eb1-87e5-86431c0cd79f"/>
    <xsd:import namespace="1ac88db2-d24b-43fd-9da4-1251ae223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e3291-cc15-4eb1-87e5-86431c0cd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c88db2-d24b-43fd-9da4-1251ae2231c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ad8580-90ac-4be9-aab0-be90bdef5750}" ma:internalName="TaxCatchAll" ma:showField="CatchAllData" ma:web="1ac88db2-d24b-43fd-9da4-1251ae223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562C1-B527-40E6-9EE3-5AFCF68F98CB}"/>
</file>

<file path=customXml/itemProps2.xml><?xml version="1.0" encoding="utf-8"?>
<ds:datastoreItem xmlns:ds="http://schemas.openxmlformats.org/officeDocument/2006/customXml" ds:itemID="{A216D8BA-5475-4420-A4AF-621B476577B9}"/>
</file>

<file path=customXml/itemProps3.xml><?xml version="1.0" encoding="utf-8"?>
<ds:datastoreItem xmlns:ds="http://schemas.openxmlformats.org/officeDocument/2006/customXml" ds:itemID="{2A9DBDD4-40F9-40B3-9D39-D8CAE35E20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Sherwood</dc:creator>
  <cp:keywords/>
  <dc:description/>
  <cp:lastModifiedBy>Chatman, Allecia</cp:lastModifiedBy>
  <cp:revision/>
  <dcterms:created xsi:type="dcterms:W3CDTF">2020-11-06T15:41:56Z</dcterms:created>
  <dcterms:modified xsi:type="dcterms:W3CDTF">2023-08-22T22:16:53Z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0x0101001E0875A323B92B49A48DE9FBE911EEAF</vt:lpwstr>
  </property>
  <property fmtid="{D5CDD505-2E9C-101B-9397-08002B2CF9AE}" pid="3" name="MediaServiceImageTags">
    <vt:lpwstr/>
  </property>
</Properties>
</file>