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Z:\Design\ContractAdmin\Public\project folders\CP 24-20\"/>
    </mc:Choice>
  </mc:AlternateContent>
  <xr:revisionPtr revIDLastSave="0" documentId="13_ncr:1_{F51C9C9A-8A07-4BD3-9D8B-0F36ECE6203A}" xr6:coauthVersionLast="47" xr6:coauthVersionMax="47" xr10:uidLastSave="{00000000-0000-0000-0000-000000000000}"/>
  <bookViews>
    <workbookView xWindow="-120" yWindow="-120" windowWidth="29040" windowHeight="15840" activeTab="2" xr2:uid="{9E5C202B-57CC-45CD-9433-1DDA3D5BADA3}"/>
  </bookViews>
  <sheets>
    <sheet name="INSTRUCTIONS" sheetId="1" r:id="rId1"/>
    <sheet name="PROPOSAL " sheetId="2" r:id="rId2"/>
    <sheet name="BID FORM" sheetId="3" r:id="rId3"/>
    <sheet name="SIGNATURE PAGE" sheetId="4" r:id="rId4"/>
    <sheet name="CONTRACTOR'S USE"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9" i="5" l="1"/>
  <c r="G151" i="3"/>
  <c r="G150" i="3"/>
  <c r="G151" i="5"/>
  <c r="G150" i="5"/>
  <c r="G153" i="5"/>
  <c r="G152" i="5"/>
  <c r="G148" i="5"/>
  <c r="G147" i="5"/>
  <c r="G146" i="5"/>
  <c r="G145" i="5"/>
  <c r="G144" i="5"/>
  <c r="G143" i="5"/>
  <c r="G142" i="5"/>
  <c r="G141" i="5"/>
  <c r="G140" i="5"/>
  <c r="G139" i="5"/>
  <c r="G138" i="5"/>
  <c r="G137" i="5"/>
  <c r="G136" i="5"/>
  <c r="G135" i="5"/>
  <c r="G134" i="5"/>
  <c r="G133" i="5"/>
  <c r="G132" i="5"/>
  <c r="G131" i="5"/>
  <c r="G130" i="5"/>
  <c r="G129" i="5"/>
  <c r="G128" i="5"/>
  <c r="G127" i="5"/>
  <c r="A128" i="5"/>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G120" i="5"/>
  <c r="G119" i="5"/>
  <c r="G118" i="5"/>
  <c r="G111" i="5"/>
  <c r="G110" i="5"/>
  <c r="G109" i="5"/>
  <c r="G108" i="5"/>
  <c r="G107" i="5"/>
  <c r="G106" i="5"/>
  <c r="G105" i="5"/>
  <c r="G104" i="5"/>
  <c r="G103" i="5"/>
  <c r="G102"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153" i="3"/>
  <c r="G152" i="3"/>
  <c r="G149" i="3"/>
  <c r="G148" i="3"/>
  <c r="G147" i="3"/>
  <c r="G146" i="3"/>
  <c r="G145" i="3"/>
  <c r="G144" i="3"/>
  <c r="G143" i="3"/>
  <c r="G142" i="3"/>
  <c r="G141" i="3"/>
  <c r="G140" i="3"/>
  <c r="G139" i="3"/>
  <c r="G138" i="3"/>
  <c r="G137" i="3"/>
  <c r="G136" i="3"/>
  <c r="G135" i="3"/>
  <c r="G134" i="3"/>
  <c r="G133" i="3"/>
  <c r="G132" i="3"/>
  <c r="G131" i="3"/>
  <c r="G130" i="3"/>
  <c r="G129" i="3"/>
  <c r="G128" i="3"/>
  <c r="G127" i="3"/>
  <c r="A128" i="3"/>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G120" i="3"/>
  <c r="G119" i="3"/>
  <c r="A120" i="3"/>
  <c r="G118" i="3"/>
  <c r="G111" i="3"/>
  <c r="G110" i="3"/>
  <c r="G109" i="3"/>
  <c r="G108" i="3"/>
  <c r="G107" i="3"/>
  <c r="G106" i="3"/>
  <c r="G105" i="3"/>
  <c r="G104" i="3"/>
  <c r="G103" i="3"/>
  <c r="G102"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122" i="3" l="1"/>
  <c r="K4" i="4" s="1"/>
  <c r="G122" i="5"/>
  <c r="G155" i="5"/>
  <c r="G160" i="5" s="1"/>
  <c r="G97" i="3"/>
  <c r="K2" i="4" s="1"/>
  <c r="K6" i="4" s="1"/>
  <c r="G155" i="3"/>
  <c r="K5" i="4" s="1"/>
  <c r="G113" i="5"/>
  <c r="G97" i="5"/>
  <c r="G113" i="3"/>
  <c r="G157" i="5" l="1"/>
  <c r="G157" i="3"/>
  <c r="G160" i="3" s="1"/>
  <c r="K3" i="4"/>
</calcChain>
</file>

<file path=xl/sharedStrings.xml><?xml version="1.0" encoding="utf-8"?>
<sst xmlns="http://schemas.openxmlformats.org/spreadsheetml/2006/main" count="1060" uniqueCount="363">
  <si>
    <t>ELECTRONIC BID PROPOSAL INSTRUCTIONS - EXCEL SPREADSHEET</t>
  </si>
  <si>
    <t>TULSA ZOO - RAINFOREST HVAC/ELECTRICAL UPGRADES</t>
  </si>
  <si>
    <t>Please read the following instructions carefully.</t>
  </si>
  <si>
    <t>1.  After opening this file re-save it as your company's name.</t>
  </si>
  <si>
    <t>2.  Open the BID FORM Sheet from the tabs below.</t>
  </si>
  <si>
    <t>3.  Input the unit price of the appropriate pay item in the Data Input cells.</t>
  </si>
  <si>
    <t>4.  Review all data input and check calculations to ensure accuracy of Bid.</t>
  </si>
  <si>
    <t>6.  Complete and sign the "Signature Page" document.</t>
  </si>
  <si>
    <t xml:space="preserve">7.  Submit hardcopy and electronic disk with Contract Documents and Specifications for Bid opening date. </t>
  </si>
  <si>
    <t>AGREEMENT FOR USING ELECTRONIC BID PROPOSAL</t>
  </si>
  <si>
    <t>PROPOSAL</t>
  </si>
  <si>
    <t xml:space="preserve">       CITY OF TULSA, OKLAHOMA</t>
  </si>
  <si>
    <t>THE UNDERSIGNED BIDDER, having carefully examined the drawings, specifications, and other Contract Documents of the above project presently on file in the City Clerk, City of Tulsa Oklahoma:</t>
  </si>
  <si>
    <t xml:space="preserve">CERTIFIES THAT he has inspected the site of the proposed work and has full knowledge of the extent and character of the work involved, construction difficulties that may be encountered, and materials necessary for construction, class and type of excavation, and all other factors affecting or which may be affected by the specified work; and </t>
  </si>
  <si>
    <t>CERTIFIES THAT he has not entered into collusion with any other bidder or prospective bidder relative to the project and/or bid: and</t>
  </si>
  <si>
    <t>Basis of Award</t>
  </si>
  <si>
    <t xml:space="preserve"> </t>
  </si>
  <si>
    <t>BID FORM</t>
  </si>
  <si>
    <t>PROJECT NO:  CP 24-20</t>
  </si>
  <si>
    <t>BID ITEM</t>
  </si>
  <si>
    <t>SPEC NO.</t>
  </si>
  <si>
    <t>DESCRIPTION</t>
  </si>
  <si>
    <t>UNIT</t>
  </si>
  <si>
    <t>QTY</t>
  </si>
  <si>
    <t>DATA INPUT  UNIT PRICE</t>
  </si>
  <si>
    <t>TOTAL EACH ITEM</t>
  </si>
  <si>
    <t>BASE BID:</t>
  </si>
  <si>
    <t>001</t>
  </si>
  <si>
    <t>SPEC  01 2100</t>
  </si>
  <si>
    <t>General conditions.</t>
  </si>
  <si>
    <t>LOT</t>
  </si>
  <si>
    <t>002</t>
  </si>
  <si>
    <t>Owner Allowance</t>
  </si>
  <si>
    <t>ALLOW</t>
  </si>
  <si>
    <t>003</t>
  </si>
  <si>
    <t>Site prep, tree removal, and prepare, level grade for equipment and equipment pad installation</t>
  </si>
  <si>
    <t>004</t>
  </si>
  <si>
    <t>Demolition and removal of existing Governair HVAC Package Housing Unit and (2) Cooling Towers from the site.</t>
  </si>
  <si>
    <t>005</t>
  </si>
  <si>
    <t>Removal of existing roof mounted exhaust fans (EF-1, EF-2,EF-3) Install new corrugated metal panel under exhaust fan EF-2. Provide a water tight seal around roof penetrations.</t>
  </si>
  <si>
    <t>EA</t>
  </si>
  <si>
    <t>006</t>
  </si>
  <si>
    <t>SPEC  01 4119</t>
  </si>
  <si>
    <t xml:space="preserve">Removal of existing inline exhaust fan (EF-4) and support structure. </t>
  </si>
  <si>
    <t>007</t>
  </si>
  <si>
    <t>008</t>
  </si>
  <si>
    <t>Removal of existing HVAC equipment thermostats and associated wiring</t>
  </si>
  <si>
    <t>009</t>
  </si>
  <si>
    <t>Demolition of existing service shed, electrical fixture and wiring.</t>
  </si>
  <si>
    <t>010</t>
  </si>
  <si>
    <t>SPEC 23 1123</t>
  </si>
  <si>
    <t>Reconnection of gas services to existing 175kw generator and cafe.</t>
  </si>
  <si>
    <t>011</t>
  </si>
  <si>
    <t xml:space="preserve">New gas service manifold and distribution provisions for services to generators, HVAC package units, new connection to existing 175kw generator, service to cafe. </t>
  </si>
  <si>
    <t>012</t>
  </si>
  <si>
    <t>SPEC 02 4119</t>
  </si>
  <si>
    <t>Removal of existing 2" above grade natural gas piping back to gas riser manifold and capping existing service</t>
  </si>
  <si>
    <t>013</t>
  </si>
  <si>
    <t xml:space="preserve"> SPEC 23 0713,23 3113,23 0529, 23 3300</t>
  </si>
  <si>
    <t>Install interior supply duct. Provide R8 interior duct insulation on interior ductwork. Provide long rectangular radius elbows</t>
  </si>
  <si>
    <t>LB</t>
  </si>
  <si>
    <t>014</t>
  </si>
  <si>
    <t>SPEC 23 0713,23 3113</t>
  </si>
  <si>
    <t xml:space="preserve">Install 3" Armaflex insulation and aluminum jacketing for all exterior supply &amp; return ducts. </t>
  </si>
  <si>
    <t>SF</t>
  </si>
  <si>
    <t>015</t>
  </si>
  <si>
    <t xml:space="preserve"> SPEC 23 0713,23 3113, 23 3300</t>
  </si>
  <si>
    <t>016</t>
  </si>
  <si>
    <t>Natural Gas service upgrade including (ONG) ONEOK fees, boring, piping, unions, shut off valves, regulators, sediment traps and field connections.</t>
  </si>
  <si>
    <t>017</t>
  </si>
  <si>
    <t>Natural gas piping to generators including unions, shut off valves, regulators, sediment traps and all terminations.</t>
  </si>
  <si>
    <t>018</t>
  </si>
  <si>
    <t>Gas piping to package units, includes trench, backfill, piping, unions, shut off valves, regulators, sediment traps and terminations.</t>
  </si>
  <si>
    <t>019</t>
  </si>
  <si>
    <t>SPEC 23 3113,23 7413,23 0500</t>
  </si>
  <si>
    <t>020</t>
  </si>
  <si>
    <t xml:space="preserve">Condensate piping system for HVAC package units. </t>
  </si>
  <si>
    <t>021</t>
  </si>
  <si>
    <t>Install new structurally reinforced concrete pad for HVAC Package Units.</t>
  </si>
  <si>
    <t>CY</t>
  </si>
  <si>
    <t>022</t>
  </si>
  <si>
    <t>SPEC 23 0500,23 0593, 23 0713</t>
  </si>
  <si>
    <t>Connection of RTU 3 supply duct to existing duct  @ supply air tunnel.</t>
  </si>
  <si>
    <t>023</t>
  </si>
  <si>
    <t>Connection of RTU-5, RTU 5.1 and RTU-2 return air connection to existing central return.</t>
  </si>
  <si>
    <t>024</t>
  </si>
  <si>
    <t>SPEC 23 0500, 23 0593, 23 3113, 23 3423, 23 0529</t>
  </si>
  <si>
    <t>Install new exhaust fan on low roof (EF-1, EF-2). Install new Inline exhaust fan (EF-3) and support structure. Provide associated controls for both fans.</t>
  </si>
  <si>
    <t>025</t>
  </si>
  <si>
    <t>SPEC 23 0529</t>
  </si>
  <si>
    <t xml:space="preserve">Rectangular duct supports for exterior ductwork. </t>
  </si>
  <si>
    <t>026</t>
  </si>
  <si>
    <t>SPEC 23 3713.13</t>
  </si>
  <si>
    <t>Provide Insect Screening over return grille (R2) free area. Return grille serves RTU-1 &amp; RTU-1.1.</t>
  </si>
  <si>
    <t>027</t>
  </si>
  <si>
    <t>SPEC 23 3300</t>
  </si>
  <si>
    <t>Protective Shield at RTU-1.1 primate accessible ductwork locations.</t>
  </si>
  <si>
    <t>028</t>
  </si>
  <si>
    <t>Motorized Dampers &amp; wiring</t>
  </si>
  <si>
    <t>029</t>
  </si>
  <si>
    <t>HVAC control system allowance, including LV wiring (exclude raceway)to each package unit, sensors, thermostats, interface modules and all associated hardware.</t>
  </si>
  <si>
    <t>030</t>
  </si>
  <si>
    <t xml:space="preserve">Disconnect, remove and relocate  existing generator set per owner direction, demo existing pad and patch existing pad location </t>
  </si>
  <si>
    <t>031</t>
  </si>
  <si>
    <t xml:space="preserve">Disconnect and remove existing secondary conductors from existing PSO transformer, demo existing pad and patch existing pad location </t>
  </si>
  <si>
    <t>032</t>
  </si>
  <si>
    <t>Demo. existing transfer switches and associated connections</t>
  </si>
  <si>
    <t>033</t>
  </si>
  <si>
    <t>Demolition existing electrical service disconnects</t>
  </si>
  <si>
    <t>034</t>
  </si>
  <si>
    <t>Install new site lights with pole base and wiring</t>
  </si>
  <si>
    <t>035</t>
  </si>
  <si>
    <t>SPEC 26 3213</t>
  </si>
  <si>
    <t>Generators (3-350KW natural gas units) installed on pad</t>
  </si>
  <si>
    <t>036</t>
  </si>
  <si>
    <t>SPEC 26 2413</t>
  </si>
  <si>
    <t>Service switchgear MSB</t>
  </si>
  <si>
    <t>037</t>
  </si>
  <si>
    <t>SPEC 26 3623</t>
  </si>
  <si>
    <t>Transfer switch, 800A, 480V, 3P, 4 W, free standing NEMA 3R</t>
  </si>
  <si>
    <t>038</t>
  </si>
  <si>
    <t>Transfer switch, 100A, 480V, 3P, 4 W, free standing NEMA 3R</t>
  </si>
  <si>
    <t>039</t>
  </si>
  <si>
    <t>Distribution panel "AMDP"</t>
  </si>
  <si>
    <t>040</t>
  </si>
  <si>
    <t>Distribution panel "BMDP"</t>
  </si>
  <si>
    <t>041</t>
  </si>
  <si>
    <t>Generator switchboard GDP</t>
  </si>
  <si>
    <t>042</t>
  </si>
  <si>
    <t>Reinforced concrete generator pad</t>
  </si>
  <si>
    <t>043</t>
  </si>
  <si>
    <t>Reinforced concrete switchgear pad</t>
  </si>
  <si>
    <t>044</t>
  </si>
  <si>
    <t>Reinforced concrete transformer pad</t>
  </si>
  <si>
    <t>045</t>
  </si>
  <si>
    <t>Remote wireless generator monitor</t>
  </si>
  <si>
    <t>046</t>
  </si>
  <si>
    <t>Remote emergency stops @ generator</t>
  </si>
  <si>
    <t>047</t>
  </si>
  <si>
    <t>SPEC 26 2416</t>
  </si>
  <si>
    <t>Electrical panelboard L1C, installed</t>
  </si>
  <si>
    <t>048</t>
  </si>
  <si>
    <t>Electrical Panelboard LS, installed</t>
  </si>
  <si>
    <t>049</t>
  </si>
  <si>
    <t>SPEC 26 2200</t>
  </si>
  <si>
    <t>Dry type 112.5kva transformer installed</t>
  </si>
  <si>
    <t>050</t>
  </si>
  <si>
    <t>SPEC 26 4113, 26 0519</t>
  </si>
  <si>
    <t xml:space="preserve">Surge Protective Device LS3 series and associated wiring, </t>
  </si>
  <si>
    <t>051</t>
  </si>
  <si>
    <t xml:space="preserve">Surge Protective Device TG series and associated wiring, </t>
  </si>
  <si>
    <t>052</t>
  </si>
  <si>
    <t>SPEC 26 0519, 26 0533, 26 0526</t>
  </si>
  <si>
    <t>Feeder &amp; termination for pad mounted 1000kva PSO furnished transformer to  MSB, 1600A-4</t>
  </si>
  <si>
    <t>LF</t>
  </si>
  <si>
    <t>053</t>
  </si>
  <si>
    <t>Feeder &amp; termination for HVAC package unit RTU-1, 80A-3+G</t>
  </si>
  <si>
    <t>054</t>
  </si>
  <si>
    <t>Feeder &amp; Termination for HVAC package unit RTU-1.1, 80A-3+G</t>
  </si>
  <si>
    <t>055</t>
  </si>
  <si>
    <t>Feeder &amp; termination for HVAC package unit RTU-2, 80A-3+G</t>
  </si>
  <si>
    <t>056</t>
  </si>
  <si>
    <t>Feeder &amp; termination for HVAC package unit RTU-2.1, 80A-3+G</t>
  </si>
  <si>
    <t>057</t>
  </si>
  <si>
    <t>Feeder &amp; termination for HVAC package unit RTU-3, 110A-3+G</t>
  </si>
  <si>
    <t>058</t>
  </si>
  <si>
    <t>Feeder &amp; termination for HVAC package unit RTU-4, 100A-3+G</t>
  </si>
  <si>
    <t>059</t>
  </si>
  <si>
    <t>Feeder &amp; termination for HVAC package unit RTU-5, 110A-3+G</t>
  </si>
  <si>
    <t>060</t>
  </si>
  <si>
    <t>Feeder &amp; termination for HVAC package unit RTU-5.1, 110A-3+G</t>
  </si>
  <si>
    <t>061</t>
  </si>
  <si>
    <t>Feeder &amp; termination for HVAC package unit RTU-6, 70A-3+G</t>
  </si>
  <si>
    <t>062</t>
  </si>
  <si>
    <t>Feeder &amp; termination for HVAC package unit RTU-7, 30A-3+G</t>
  </si>
  <si>
    <t>063</t>
  </si>
  <si>
    <t>SPEC  26 0533</t>
  </si>
  <si>
    <t>064</t>
  </si>
  <si>
    <t>065</t>
  </si>
  <si>
    <t>066</t>
  </si>
  <si>
    <t>067</t>
  </si>
  <si>
    <t>068</t>
  </si>
  <si>
    <t>069</t>
  </si>
  <si>
    <t>070</t>
  </si>
  <si>
    <t>071</t>
  </si>
  <si>
    <t>072</t>
  </si>
  <si>
    <t>073</t>
  </si>
  <si>
    <t>Feeder from BMDP to Anteater building  200-4+G</t>
  </si>
  <si>
    <t>074</t>
  </si>
  <si>
    <t>Feeder from ATS3 to panel LS  100-4+G</t>
  </si>
  <si>
    <t>075</t>
  </si>
  <si>
    <t>Feeder from BMDP to 112.5 kva transformer 175A-3+G</t>
  </si>
  <si>
    <t>076</t>
  </si>
  <si>
    <t>Feeder from 112.5KVA transformer to panel L1C 400A-4+G</t>
  </si>
  <si>
    <t>077</t>
  </si>
  <si>
    <t>Feeder from BMDP to H1A 200A-4+G</t>
  </si>
  <si>
    <t>078</t>
  </si>
  <si>
    <t>Feeder from BMDP to H1B 200A-4+G</t>
  </si>
  <si>
    <t>079</t>
  </si>
  <si>
    <t>Feeder from BMDP to ATS1, 800A-4+G</t>
  </si>
  <si>
    <t>080</t>
  </si>
  <si>
    <t>Feeder from AMDP to ATS2, 800A-4+G</t>
  </si>
  <si>
    <t>081</t>
  </si>
  <si>
    <t>Feeder from GDP to ATS1, 800A-4+G</t>
  </si>
  <si>
    <t>082</t>
  </si>
  <si>
    <t>Feeder from GDP to ATS2, 800A-4+G</t>
  </si>
  <si>
    <t>083</t>
  </si>
  <si>
    <t>Feeder from GDP to ATS3, 100A-4+G</t>
  </si>
  <si>
    <t>084</t>
  </si>
  <si>
    <t>Feeder from MSB to ATS1, 800A-4+G</t>
  </si>
  <si>
    <t>085</t>
  </si>
  <si>
    <t>Feeder from MSB to ATS2, 800A-4+G</t>
  </si>
  <si>
    <t>086</t>
  </si>
  <si>
    <t>Feeder from MSB to ATS3, 100A-4+G</t>
  </si>
  <si>
    <t>087</t>
  </si>
  <si>
    <t>Feeder from  ATS1 to BMDP, 800A-4+G</t>
  </si>
  <si>
    <t>088</t>
  </si>
  <si>
    <t>Feeder from  ATS2 to AMDP, 800A-4+G</t>
  </si>
  <si>
    <t>089</t>
  </si>
  <si>
    <t>Feeder from  ATS3 to Panel LS, 100A-4+G</t>
  </si>
  <si>
    <t>090</t>
  </si>
  <si>
    <t>Feeder from  Generator 1 to  GDP, 800A-4+G</t>
  </si>
  <si>
    <t>091</t>
  </si>
  <si>
    <t>Feeder from  Generator 2 to  GDP, 800A-4+G</t>
  </si>
  <si>
    <t>092</t>
  </si>
  <si>
    <t>Feeder from  Generator 3 to  GDP, 800A-4+G</t>
  </si>
  <si>
    <t>093</t>
  </si>
  <si>
    <t>EIFS Repair as  needed</t>
  </si>
  <si>
    <t>094</t>
  </si>
  <si>
    <t xml:space="preserve">Exterior KALWALL penetration and repair </t>
  </si>
  <si>
    <t>095</t>
  </si>
  <si>
    <t xml:space="preserve">Electrical grounding system </t>
  </si>
  <si>
    <t>096</t>
  </si>
  <si>
    <t>ADD ALTERNATE #1 - Electrical Primary Metering</t>
  </si>
  <si>
    <t>097</t>
  </si>
  <si>
    <t xml:space="preserve">15kv pad mounted primary switch installed as per plans </t>
  </si>
  <si>
    <t>098</t>
  </si>
  <si>
    <t>SPEC 26 1213</t>
  </si>
  <si>
    <t>1000kva pad mounted oil filled transformer installed per plans and specifications</t>
  </si>
  <si>
    <t>099</t>
  </si>
  <si>
    <t>Pad mounted primary metering cabinet per PSO specifications</t>
  </si>
  <si>
    <t>MV cabling from metering cab. to primary switch &amp; primary switch to transformer, 3-#1 25kv, #2G AL, 4"C</t>
  </si>
  <si>
    <t>MV cable terminations</t>
  </si>
  <si>
    <t>Reinforced concrete pad for Primary switch</t>
  </si>
  <si>
    <t>Reinforced concrete pad for Primary metering cabinet</t>
  </si>
  <si>
    <t>SPEC 26 0533</t>
  </si>
  <si>
    <t>6" under ground PVC schedule 40, 52" below grade from metering cabinet to PSO dip pole</t>
  </si>
  <si>
    <t>6" RGS long radius elbow</t>
  </si>
  <si>
    <t>ADD ALTERNATE #2 - Rainforest Contractor Furnished Package Units</t>
  </si>
  <si>
    <t>SPEC 23 7413</t>
  </si>
  <si>
    <t>RTU- 1.1 (equipment cost only), 25 TON</t>
  </si>
  <si>
    <t>RTU- 2.1 (equipment cost only), 25 TON</t>
  </si>
  <si>
    <t>RTU-5.1 (Equipment cost only), 40 TON</t>
  </si>
  <si>
    <t>ADD ALTERNATE #3 - Veterinary Clinic MEP upgrade</t>
  </si>
  <si>
    <t>SPEC 23 7413, 23 3113, 23 0593, 23 0713, 23 3713.13</t>
  </si>
  <si>
    <t>Temporary heating/cooling allowance.</t>
  </si>
  <si>
    <t>Demolition of existing boiler, boiler circulation pump, and associated piping; demolition of existing supply fan and existing combustion air ductwork.</t>
  </si>
  <si>
    <t>Demolition of existing heat pump loop pumps, hydronic specialties, heat exchanger, and associated piping; coordinate with water treatment service provider regarding removal of existing water treatment equipment.</t>
  </si>
  <si>
    <t>Install new reinforced concrete equipment pads, exterior and interior, and anchorage.</t>
  </si>
  <si>
    <t>SPEC 23 2113, 23 2116, 23 2123, 23 5215, 23 0923.11, 23 0719, 23 0553</t>
  </si>
  <si>
    <t>Installation of heat pump loop duplex packaged pumping system, associated piping and insulation, hydronic specialties, air and dirt separator, expansion tank; provide packaged pumping system's remote control panel to site for electrical contractor to install</t>
  </si>
  <si>
    <t>SPEC 23 6500, 23 2113, 23 2116, 23 2123, 23 5215, 23 0923.11, 23 0719, 23 0553</t>
  </si>
  <si>
    <t>Installation of closed-circuit fluid cooler, steelwork, associated piping including makeup water and drain piping, heat trace, and insulation with jacketing; provide fluid cooler control panel to site for electrical contractor to install</t>
  </si>
  <si>
    <t>SPEC 23 5216, 23 2123, 23 2116, 23 2113, 23 0719, 23 0716, 23 0593, 23 0553, 23 0529</t>
  </si>
  <si>
    <t>Installation of condensing boiler, associated circulation pump, hydronic piping and insulation, gas-piping connection, and separated combustion roof vent and air intake</t>
  </si>
  <si>
    <t>Replace existing backflow preventers and PRV stations in existing mechanical room</t>
  </si>
  <si>
    <t>Building automation system controls installation and integration allowance</t>
  </si>
  <si>
    <t>SPEC 23 0593</t>
  </si>
  <si>
    <t xml:space="preserve">Water treatment testing and equipment </t>
  </si>
  <si>
    <t>Perform startup; test, adjust, and balance installed equipment</t>
  </si>
  <si>
    <t>SPEC 26 0519, 26 0573, 26 2726</t>
  </si>
  <si>
    <t>Wiring  HPLP-1 pumps, 30A-3+G</t>
  </si>
  <si>
    <t xml:space="preserve">                 SPEC 26 0519, 26 0573, 26 2726</t>
  </si>
  <si>
    <t>Wiring  CCFCN-1 , 80A-3+G</t>
  </si>
  <si>
    <t>Wiring HWP-2, 20-2+G</t>
  </si>
  <si>
    <t>SPEC 26 2816</t>
  </si>
  <si>
    <t>30A, 3P, NF, 3R, Installed @ Fluid cooler</t>
  </si>
  <si>
    <t>Wiring  CCFCN-1  to basin heater  30A-3+G</t>
  </si>
  <si>
    <t>Wiring  CCFCN-1  to spray fan, 20A-3+G</t>
  </si>
  <si>
    <t>Wiring  CCFCN-1  to tower fan, 50A-3+G</t>
  </si>
  <si>
    <t>Install and wire new receptacle inside equipment room</t>
  </si>
  <si>
    <t>60A, 3P, NF, 3R Installed @ fluid cooler</t>
  </si>
  <si>
    <t>New circuit breakers added to existing panel</t>
  </si>
  <si>
    <t xml:space="preserve">    EA</t>
  </si>
  <si>
    <t>Wiring to generator panel    60A-3+G</t>
  </si>
  <si>
    <t>Wiring to boiler</t>
  </si>
  <si>
    <r>
      <t xml:space="preserve">TOTAL BASE BID plus ALTERNATES </t>
    </r>
    <r>
      <rPr>
        <b/>
        <i/>
        <sz val="9"/>
        <rFont val="Arial"/>
        <family val="2"/>
      </rPr>
      <t>#</t>
    </r>
    <r>
      <rPr>
        <b/>
        <sz val="9"/>
        <rFont val="Arial"/>
        <family val="2"/>
      </rPr>
      <t>1 THROUGH #3</t>
    </r>
  </si>
  <si>
    <t xml:space="preserve">   TOTAL ( BASE BID + ADD ALTERNATES 1 thru 3 )</t>
  </si>
  <si>
    <t xml:space="preserve">Enclosed is a (         ) Bidder's Surety Bond, (        ) Certified Check, (        ) Cashier's Check for </t>
  </si>
  <si>
    <t>_______________________________________________________________</t>
  </si>
  <si>
    <t>Dollars</t>
  </si>
  <si>
    <t>($______________________)</t>
  </si>
  <si>
    <t>Words</t>
  </si>
  <si>
    <t>Figures</t>
  </si>
  <si>
    <t>which the City of Tulsa may retain or recover as liquidated damages in the event that the undersigned fails to enter into contract for the work covered by this proposal, provided the Contract is awarded to the undersigned within thirty (30) days,  from the date fixed for opening of bids and the undersigned fails to execute said Contract and furnish the required bonds and other requirements as called for in these Contract Documents within thirty (30) days after award of Contract.</t>
  </si>
  <si>
    <t>Dated at Tulsa, Oklahoma, this ________ day of __________________________, 20_____.</t>
  </si>
  <si>
    <t>Respectfully submitted,</t>
  </si>
  <si>
    <t>______________________________________________________________________</t>
  </si>
  <si>
    <t>(Complete legal name of company)</t>
  </si>
  <si>
    <t>(State of Organization)</t>
  </si>
  <si>
    <t xml:space="preserve">By: </t>
  </si>
  <si>
    <t xml:space="preserve">        ATTEST:</t>
  </si>
  <si>
    <t>_____________________________________</t>
  </si>
  <si>
    <t>____________________________________________</t>
  </si>
  <si>
    <t>Title:</t>
  </si>
  <si>
    <t>Printed Name:</t>
  </si>
  <si>
    <t xml:space="preserve">            </t>
  </si>
  <si>
    <t xml:space="preserve"> (SEAL)</t>
  </si>
  <si>
    <t>Address:_____________________________________</t>
  </si>
  <si>
    <t>Telephone Number: _______________________</t>
  </si>
  <si>
    <t>Fax Number: __________________________________</t>
  </si>
  <si>
    <t>By signing above the bidder acknowledges receipt of the following Addenda (give number and date of each):</t>
  </si>
  <si>
    <t>____________________________________________________________________________________________</t>
  </si>
  <si>
    <t>CONTRACTOR'S USE</t>
  </si>
  <si>
    <t>SPEC 12100</t>
  </si>
  <si>
    <t>5.  Print 1 hardcopy of the "PROPOSAL" tab, BID FORM and the "SIGNATURE PAGE" tab.</t>
  </si>
  <si>
    <t>Set package unit on pad &amp; make required connections for natural gas, ductwork and controls.</t>
  </si>
  <si>
    <t xml:space="preserve">Set package unit on pad &amp; make required connections for natural gas, ductwork and controls. </t>
  </si>
  <si>
    <t>3500 PSI concrete mix to close off existing supply and return openings to the underground HVAC tunnell.</t>
  </si>
  <si>
    <t>3500 PSI concrete mix to close off existing supply and return openings to the underground HVAC tunnell</t>
  </si>
  <si>
    <t>3/4" PVC schedule 40 underground control conduit to RTU-1, RTU-1.1, RTU-2, RTU-2.1, RTU-3, RTU-4, RTU-5, RTU-5.1, RTU-6 and RTU-7.</t>
  </si>
  <si>
    <t>SUBTOTAL - BASE BID ITEMS (ITEMS 001 THROUGH  087)</t>
  </si>
  <si>
    <t>SUBTOTAL - ADD ALTERNATE #1 (ITEMS 088 THROUGH 097)</t>
  </si>
  <si>
    <t>SUBTOTAL - ADD ALTERNATE #2 (ITEMS 098 THROUGH 100)</t>
  </si>
  <si>
    <t>100</t>
  </si>
  <si>
    <t>4" long radius PVC schedule 40 elbow.</t>
  </si>
  <si>
    <t>Demo existing pad, fill existing condenser water pit using native soil/wet sand and prepare for new pad.</t>
  </si>
  <si>
    <t>SUBTOTAL - ADD ALTERNATE #3 (ITEMS 101 THROUGH 127)</t>
  </si>
  <si>
    <t>SUBTOTAL - ADD ALTERNATES #1 THROUGH #3 (ITEMS 088 THROUGH 127)</t>
  </si>
  <si>
    <r>
      <t xml:space="preserve">HEREBY PROPOSES: to enter into a contract to provide all necessary labor, materials, equipment and tools to completely construct and finish all the work required by the Contract Documents hereto attached and other documents referred to therein: to complete said work within </t>
    </r>
    <r>
      <rPr>
        <b/>
        <sz val="10"/>
        <rFont val="Arial"/>
        <family val="2"/>
      </rPr>
      <t>270</t>
    </r>
    <r>
      <rPr>
        <sz val="10"/>
        <rFont val="Arial"/>
        <family val="2"/>
      </rPr>
      <t xml:space="preserve"> calendar days after the work order is issued; and to accept in full payment therefore the amount set forth below for all work actually performed as computed by the Engineer as set forth in the Contract.</t>
    </r>
  </si>
  <si>
    <t xml:space="preserve">    BASE BID ( ITEMS 001 thru 087 )</t>
  </si>
  <si>
    <t xml:space="preserve">   ADD ALT #1 ( ITEMS 088 thru 097 )</t>
  </si>
  <si>
    <t xml:space="preserve">   ADD ALT #2 ( ITEMS 098 thru 100 )</t>
  </si>
  <si>
    <t xml:space="preserve">   ADD ALT #3 ( ITEMS 101 thru 127 )</t>
  </si>
  <si>
    <t>Removal of existing return ductwork from ground level up to return grille plenum transition. Install sheet metal to cap and seal underground branch duct connection. Removal of existing supply ductwork and fittings at Rm. 124. Demolition of existing supply ductwork (west exterior). Install cap and seal at specified return and supply ductwork, roof openings, and piping.</t>
  </si>
  <si>
    <t>Install exterior supply &amp; return duct, including all long rectangular radius elbows.</t>
  </si>
  <si>
    <t>PROJECT NO. CP 24-20</t>
  </si>
  <si>
    <t>IT SHOULD BE NOTED THAT THE LOWEST RESPONSIBLE BID SHALL BE DETERMINED BY THE TOTAL BASE BID PLUS ADDITIVE ALTERNATES NO. 1 thru 3 .  THE ITEMS IN ADDITIVE ALTERNATES NO. 1 thru 3 MAY OR MAY NOT BE INCLUDED IN THE CONTRACT AWARD AT THE SOLE DISCRETION OF THE CITY OF TULSA.  ANY PROPOSAL SUBMITTED WITH THE ADDITIVE ALTERNATES 1 thru 3 INCOMPLETE SHALL BE CONSIDERED NON-RESPONSIVE.</t>
  </si>
  <si>
    <t>Demolition of existing cooling tower, cooling tower pumps, associated above-grade piping; remove all internal piping from existing condenser water pit and seal all existing openings.</t>
  </si>
  <si>
    <t>SPEC  02 4119</t>
  </si>
  <si>
    <t>SPEC 23 3113,     23 7413</t>
  </si>
  <si>
    <t>SPEC 01 2100</t>
  </si>
  <si>
    <t>SPEC 26 4313</t>
  </si>
  <si>
    <t>SPEC 26 0519,     26 0533, 26 0526</t>
  </si>
  <si>
    <t>SPEC 26 0526</t>
  </si>
  <si>
    <t>SPEC 26 1329</t>
  </si>
  <si>
    <t>SPEC 23 2113,     23 2116, 23 2123, 23 5216,               23 0923.11,         23 0719, 23 0553</t>
  </si>
  <si>
    <t>SPEC 23 6514.16, 23 2113, 23 2116, 23 2123, 23 5216, 23 0923.11,         23 0719, 23 0553</t>
  </si>
  <si>
    <t>SPEC 23 5216,     23 2123, 23 2116, 23 2113, 23 0719, 23 0716, 23 0593, 23 0553, 23 0529</t>
  </si>
  <si>
    <t>SPEC 26 0519,     26 0573, 26 2726</t>
  </si>
  <si>
    <t>SPEC 26 0519,    26 0573, 26 2726</t>
  </si>
  <si>
    <t>SPEC 26 0519,   26 0573, 26 2726</t>
  </si>
  <si>
    <t xml:space="preserve">   SPEC 26 0519, 26 0573, 26 2726</t>
  </si>
  <si>
    <t xml:space="preserve"> SPEC 23 0713,   23 3113,23 0529, 23 3300</t>
  </si>
  <si>
    <t>SPEC 23 0713,   23 3113</t>
  </si>
  <si>
    <t xml:space="preserve"> SPEC 23 0713,   23 3113, 23 3300</t>
  </si>
  <si>
    <t>SPEC 23 0500,   23 0593, 23 0713</t>
  </si>
  <si>
    <t>SPEC 23 7413,   23 3113, 23 0593, 23 0713,              23 3713.13</t>
  </si>
  <si>
    <t>Install new exhaust fan on low roof (EF-1, EF-2). Install new Inline exhaust fan (EF-2) and support structure. Provide associated controls for both fans.</t>
  </si>
  <si>
    <t>6" PVC schedule 40, long radius elbow.</t>
  </si>
  <si>
    <t>Title: Corporate Secretary</t>
  </si>
  <si>
    <r>
      <t xml:space="preserve">By and Between: </t>
    </r>
    <r>
      <rPr>
        <b/>
        <sz val="10"/>
        <rFont val="Arial"/>
        <family val="2"/>
      </rPr>
      <t xml:space="preserve"> EDA + FKI ENGINEERS PC</t>
    </r>
    <r>
      <rPr>
        <sz val="10"/>
        <rFont val="Arial"/>
        <family val="2"/>
      </rPr>
      <t xml:space="preserve"> (ENGINEER) and RECIPIENT.  The enclosed electronic media is provided pursuant to your request and is for your limited use in connection with your submittal of Bid Proposal for </t>
    </r>
    <r>
      <rPr>
        <b/>
        <sz val="10"/>
        <rFont val="Arial"/>
        <family val="2"/>
      </rPr>
      <t>Project No. CP 24-20.</t>
    </r>
    <r>
      <rPr>
        <sz val="10"/>
        <rFont val="Arial"/>
        <family val="2"/>
      </rPr>
      <t xml:space="preserve">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By opening and using this FILE, You AGREE to these TERMS AND CONDITIONS.</t>
    </r>
  </si>
  <si>
    <t>TO: HONORABLE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</si>
</sst>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0"/>
    <numFmt numFmtId="165" formatCode="&quot;$&quot;#,##0.00"/>
  </numFmts>
  <fonts count="26" x14ac:knownFonts="1">
    <font>
      <sz val="11"/>
      <color theme="1"/>
      <name val="Aptos Narrow"/>
      <family val="2"/>
      <scheme val="minor"/>
    </font>
    <font>
      <sz val="11"/>
      <color theme="1"/>
      <name val="Aptos Narrow"/>
      <family val="2"/>
      <scheme val="minor"/>
    </font>
    <font>
      <b/>
      <sz val="10"/>
      <name val="Arial"/>
      <family val="2"/>
    </font>
    <font>
      <b/>
      <sz val="10"/>
      <color rgb="FF0000FF"/>
      <name val="Arial"/>
      <family val="2"/>
    </font>
    <font>
      <sz val="10"/>
      <name val="Arial"/>
      <family val="2"/>
    </font>
    <font>
      <sz val="10"/>
      <color rgb="FF0000FF"/>
      <name val="Arial"/>
      <family val="2"/>
    </font>
    <font>
      <b/>
      <u/>
      <sz val="10"/>
      <name val="Arial"/>
      <family val="2"/>
    </font>
    <font>
      <sz val="8"/>
      <name val="Arial"/>
      <family val="2"/>
    </font>
    <font>
      <sz val="8"/>
      <color rgb="FF0000FF"/>
      <name val="Arial"/>
      <family val="2"/>
    </font>
    <font>
      <b/>
      <sz val="9"/>
      <name val="Arial"/>
      <family val="2"/>
    </font>
    <font>
      <sz val="9"/>
      <name val="Arial"/>
      <family val="2"/>
    </font>
    <font>
      <b/>
      <sz val="18"/>
      <color rgb="FF0000FF"/>
      <name val="Arial"/>
      <family val="2"/>
    </font>
    <font>
      <b/>
      <u/>
      <sz val="9"/>
      <name val="Arial"/>
      <family val="2"/>
    </font>
    <font>
      <sz val="9"/>
      <color theme="1"/>
      <name val="Arial"/>
      <family val="2"/>
    </font>
    <font>
      <sz val="11"/>
      <color rgb="FF242424"/>
      <name val="Aptos Narrow"/>
      <family val="2"/>
    </font>
    <font>
      <b/>
      <i/>
      <sz val="9"/>
      <name val="Arial"/>
      <family val="2"/>
    </font>
    <font>
      <sz val="12"/>
      <name val="Arial"/>
      <family val="2"/>
    </font>
    <font>
      <b/>
      <sz val="11"/>
      <name val="Arial"/>
      <family val="2"/>
    </font>
    <font>
      <sz val="12"/>
      <name val="Times New Roman"/>
      <family val="1"/>
    </font>
    <font>
      <b/>
      <sz val="12"/>
      <name val="Times New Roman"/>
      <family val="1"/>
    </font>
    <font>
      <sz val="11"/>
      <name val="Arial"/>
      <family val="2"/>
    </font>
    <font>
      <sz val="11"/>
      <color rgb="FF0000FF"/>
      <name val="Arial"/>
      <family val="2"/>
    </font>
    <font>
      <sz val="12"/>
      <color rgb="FF0000FF"/>
      <name val="Arial"/>
      <family val="2"/>
    </font>
    <font>
      <sz val="9"/>
      <name val="Times New Roman"/>
      <family val="1"/>
    </font>
    <font>
      <sz val="8"/>
      <name val="Aptos Narrow"/>
      <family val="2"/>
      <scheme val="minor"/>
    </font>
    <font>
      <sz val="9"/>
      <color rgb="FF242424"/>
      <name val="Arial"/>
      <family val="2"/>
    </font>
  </fonts>
  <fills count="2">
    <fill>
      <patternFill patternType="none"/>
    </fill>
    <fill>
      <patternFill patternType="gray125"/>
    </fill>
  </fills>
  <borders count="40">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rgb="FF000000"/>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rgb="FF000000"/>
      </top>
      <bottom/>
      <diagonal/>
    </border>
    <border>
      <left style="thin">
        <color indexed="64"/>
      </left>
      <right style="thin">
        <color indexed="64"/>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217">
    <xf numFmtId="0" fontId="0" fillId="0" borderId="0" xfId="0"/>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0" fontId="4" fillId="0" borderId="0" xfId="0" applyFont="1"/>
    <xf numFmtId="0" fontId="5" fillId="0" borderId="0" xfId="0" applyFont="1" applyAlignment="1">
      <alignment horizontal="left"/>
    </xf>
    <xf numFmtId="0" fontId="5" fillId="0" borderId="0" xfId="0" applyFont="1"/>
    <xf numFmtId="0" fontId="6" fillId="0" borderId="0" xfId="0" applyFont="1"/>
    <xf numFmtId="0" fontId="4" fillId="0" borderId="0" xfId="0" applyFont="1" applyAlignment="1">
      <alignment horizontal="left"/>
    </xf>
    <xf numFmtId="49" fontId="4" fillId="0" borderId="0" xfId="0" applyNumberFormat="1" applyFont="1" applyAlignment="1">
      <alignment horizontal="left"/>
    </xf>
    <xf numFmtId="0" fontId="6" fillId="0" borderId="0" xfId="0" applyFont="1" applyAlignment="1">
      <alignment horizontal="left"/>
    </xf>
    <xf numFmtId="0" fontId="4" fillId="0" borderId="0" xfId="0" applyFont="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Protection="1">
      <protection hidden="1"/>
    </xf>
    <xf numFmtId="0" fontId="2" fillId="0" borderId="0" xfId="0" applyFont="1" applyAlignment="1" applyProtection="1">
      <alignment horizontal="center"/>
      <protection hidden="1"/>
    </xf>
    <xf numFmtId="0" fontId="2" fillId="0" borderId="0" xfId="0" applyFont="1" applyProtection="1">
      <protection hidden="1"/>
    </xf>
    <xf numFmtId="0" fontId="4" fillId="0" borderId="0" xfId="0" applyFont="1" applyAlignment="1" applyProtection="1">
      <alignment wrapText="1"/>
      <protection hidden="1"/>
    </xf>
    <xf numFmtId="0" fontId="4" fillId="0" borderId="0" xfId="0" applyFont="1" applyAlignment="1">
      <alignment wrapText="1"/>
    </xf>
    <xf numFmtId="0" fontId="6" fillId="0" borderId="0" xfId="0" applyFont="1" applyProtection="1">
      <protection hidden="1"/>
    </xf>
    <xf numFmtId="0" fontId="9" fillId="0" borderId="0" xfId="0" applyFont="1" applyAlignment="1" applyProtection="1">
      <alignment vertical="center" wrapText="1"/>
      <protection hidden="1"/>
    </xf>
    <xf numFmtId="0" fontId="10" fillId="0" borderId="0" xfId="0" applyFont="1" applyProtection="1">
      <protection hidden="1"/>
    </xf>
    <xf numFmtId="0" fontId="10" fillId="0" borderId="0" xfId="0" applyFont="1"/>
    <xf numFmtId="0" fontId="9" fillId="0" borderId="0" xfId="0" applyFont="1" applyProtection="1">
      <protection hidden="1"/>
    </xf>
    <xf numFmtId="0" fontId="11" fillId="0" borderId="0" xfId="0" applyFont="1" applyAlignment="1" applyProtection="1">
      <alignment horizontal="center"/>
      <protection hidden="1"/>
    </xf>
    <xf numFmtId="0" fontId="12" fillId="0" borderId="0" xfId="0" applyFont="1" applyProtection="1">
      <protection hidden="1"/>
    </xf>
    <xf numFmtId="0" fontId="10" fillId="0" borderId="0" xfId="0" applyFont="1" applyAlignment="1">
      <alignment horizontal="left"/>
    </xf>
    <xf numFmtId="164" fontId="10" fillId="0" borderId="0" xfId="0" applyNumberFormat="1" applyFont="1"/>
    <xf numFmtId="0" fontId="10" fillId="0" borderId="0" xfId="0" applyFont="1" applyAlignment="1">
      <alignment horizontal="center"/>
    </xf>
    <xf numFmtId="1" fontId="10" fillId="0" borderId="0" xfId="0" applyNumberFormat="1" applyFont="1" applyAlignment="1">
      <alignment horizontal="center"/>
    </xf>
    <xf numFmtId="165" fontId="9" fillId="0" borderId="1" xfId="1" applyNumberFormat="1" applyFont="1" applyFill="1" applyBorder="1" applyAlignment="1">
      <alignment horizontal="center"/>
    </xf>
    <xf numFmtId="44" fontId="10" fillId="0" borderId="0" xfId="1" applyFont="1" applyFill="1"/>
    <xf numFmtId="0" fontId="10" fillId="0" borderId="0" xfId="0" applyFont="1" applyAlignment="1">
      <alignment wrapText="1"/>
    </xf>
    <xf numFmtId="0" fontId="9" fillId="0" borderId="2" xfId="0" applyFont="1" applyBorder="1" applyAlignment="1" applyProtection="1">
      <alignment horizontal="center" wrapText="1"/>
      <protection hidden="1"/>
    </xf>
    <xf numFmtId="164" fontId="9" fillId="0" borderId="2" xfId="0" applyNumberFormat="1" applyFont="1" applyBorder="1" applyAlignment="1" applyProtection="1">
      <alignment horizontal="center" wrapText="1"/>
      <protection hidden="1"/>
    </xf>
    <xf numFmtId="1" fontId="9" fillId="0" borderId="3" xfId="0" applyNumberFormat="1" applyFont="1" applyBorder="1" applyAlignment="1" applyProtection="1">
      <alignment horizontal="center" wrapText="1"/>
      <protection hidden="1"/>
    </xf>
    <xf numFmtId="165" fontId="9" fillId="0" borderId="2" xfId="1" applyNumberFormat="1" applyFont="1" applyFill="1" applyBorder="1" applyAlignment="1" applyProtection="1">
      <alignment horizontal="center" wrapText="1"/>
      <protection locked="0"/>
    </xf>
    <xf numFmtId="44" fontId="9" fillId="0" borderId="2" xfId="1" applyFont="1" applyFill="1" applyBorder="1" applyAlignment="1" applyProtection="1">
      <alignment horizontal="center" wrapText="1"/>
      <protection hidden="1"/>
    </xf>
    <xf numFmtId="0" fontId="9" fillId="0" borderId="4" xfId="0" applyFont="1" applyBorder="1" applyAlignment="1" applyProtection="1">
      <alignment horizontal="left"/>
      <protection hidden="1"/>
    </xf>
    <xf numFmtId="164" fontId="10" fillId="0" borderId="4" xfId="0" applyNumberFormat="1" applyFont="1" applyBorder="1" applyProtection="1">
      <protection hidden="1"/>
    </xf>
    <xf numFmtId="0" fontId="10" fillId="0" borderId="4" xfId="0" applyFont="1" applyBorder="1" applyProtection="1">
      <protection hidden="1"/>
    </xf>
    <xf numFmtId="0" fontId="10" fillId="0" borderId="4" xfId="0" applyFont="1" applyBorder="1" applyAlignment="1" applyProtection="1">
      <alignment horizontal="center"/>
      <protection hidden="1"/>
    </xf>
    <xf numFmtId="1" fontId="10" fillId="0" borderId="4" xfId="0" applyNumberFormat="1" applyFont="1" applyBorder="1" applyAlignment="1" applyProtection="1">
      <alignment horizontal="center"/>
      <protection hidden="1"/>
    </xf>
    <xf numFmtId="165" fontId="10" fillId="0" borderId="4" xfId="1" applyNumberFormat="1" applyFont="1" applyFill="1" applyBorder="1" applyProtection="1">
      <protection locked="0"/>
    </xf>
    <xf numFmtId="44" fontId="10" fillId="0" borderId="4" xfId="1" applyFont="1" applyFill="1" applyBorder="1" applyProtection="1">
      <protection hidden="1"/>
    </xf>
    <xf numFmtId="0" fontId="10" fillId="0" borderId="7" xfId="0" applyFont="1" applyBorder="1" applyAlignment="1" applyProtection="1">
      <alignment horizontal="left"/>
      <protection hidden="1"/>
    </xf>
    <xf numFmtId="164" fontId="13" fillId="0" borderId="7" xfId="2" applyNumberFormat="1" applyFont="1" applyBorder="1" applyAlignment="1">
      <alignment horizontal="center"/>
    </xf>
    <xf numFmtId="0" fontId="13" fillId="0" borderId="7" xfId="2" applyFont="1" applyBorder="1" applyAlignment="1">
      <alignment wrapText="1"/>
    </xf>
    <xf numFmtId="0" fontId="13" fillId="0" borderId="7" xfId="2" applyFont="1" applyBorder="1" applyAlignment="1">
      <alignment horizontal="center"/>
    </xf>
    <xf numFmtId="1" fontId="13" fillId="0" borderId="7" xfId="2" applyNumberFormat="1" applyFont="1" applyBorder="1" applyAlignment="1">
      <alignment horizontal="center"/>
    </xf>
    <xf numFmtId="44" fontId="10" fillId="0" borderId="7" xfId="1" applyFont="1" applyFill="1" applyBorder="1" applyProtection="1">
      <protection locked="0"/>
    </xf>
    <xf numFmtId="44" fontId="10" fillId="0" borderId="7" xfId="1" applyFont="1" applyFill="1" applyBorder="1" applyProtection="1">
      <protection hidden="1"/>
    </xf>
    <xf numFmtId="164" fontId="13" fillId="0" borderId="8" xfId="2" applyNumberFormat="1" applyFont="1" applyBorder="1" applyAlignment="1">
      <alignment horizontal="center"/>
    </xf>
    <xf numFmtId="0" fontId="13" fillId="0" borderId="8" xfId="2" applyFont="1" applyBorder="1" applyAlignment="1">
      <alignment wrapText="1"/>
    </xf>
    <xf numFmtId="0" fontId="13" fillId="0" borderId="8" xfId="2" applyFont="1" applyBorder="1" applyAlignment="1">
      <alignment horizontal="center"/>
    </xf>
    <xf numFmtId="1" fontId="13" fillId="0" borderId="8" xfId="2" applyNumberFormat="1" applyFont="1" applyBorder="1" applyAlignment="1">
      <alignment horizontal="center"/>
    </xf>
    <xf numFmtId="44" fontId="10" fillId="0" borderId="8" xfId="1" applyFont="1" applyFill="1" applyBorder="1" applyProtection="1">
      <protection locked="0"/>
    </xf>
    <xf numFmtId="44" fontId="10" fillId="0" borderId="8" xfId="1" applyFont="1" applyFill="1" applyBorder="1" applyProtection="1">
      <protection hidden="1"/>
    </xf>
    <xf numFmtId="16" fontId="10" fillId="0" borderId="0" xfId="0" applyNumberFormat="1" applyFont="1"/>
    <xf numFmtId="0" fontId="13" fillId="0" borderId="8" xfId="2" applyFont="1" applyBorder="1" applyAlignment="1">
      <alignment horizontal="left" wrapText="1"/>
    </xf>
    <xf numFmtId="164" fontId="13" fillId="0" borderId="9" xfId="2" applyNumberFormat="1" applyFont="1" applyBorder="1" applyAlignment="1">
      <alignment horizontal="center" wrapText="1"/>
    </xf>
    <xf numFmtId="0" fontId="13" fillId="0" borderId="9" xfId="2" applyFont="1" applyBorder="1" applyAlignment="1">
      <alignment wrapText="1"/>
    </xf>
    <xf numFmtId="0" fontId="13" fillId="0" borderId="9" xfId="2" applyFont="1" applyBorder="1" applyAlignment="1">
      <alignment horizontal="center"/>
    </xf>
    <xf numFmtId="1" fontId="13" fillId="0" borderId="9" xfId="2" applyNumberFormat="1" applyFont="1" applyBorder="1" applyAlignment="1">
      <alignment horizontal="center"/>
    </xf>
    <xf numFmtId="44" fontId="10" fillId="0" borderId="9" xfId="1" applyFont="1" applyFill="1" applyBorder="1" applyProtection="1">
      <protection locked="0"/>
    </xf>
    <xf numFmtId="0" fontId="14" fillId="0" borderId="10" xfId="0" applyFont="1" applyBorder="1" applyAlignment="1">
      <alignment horizontal="center" wrapText="1"/>
    </xf>
    <xf numFmtId="0" fontId="13" fillId="0" borderId="11" xfId="2" applyFont="1" applyBorder="1" applyAlignment="1">
      <alignment wrapText="1"/>
    </xf>
    <xf numFmtId="164" fontId="13" fillId="0" borderId="12" xfId="2" applyNumberFormat="1" applyFont="1" applyBorder="1" applyAlignment="1">
      <alignment horizontal="center" wrapText="1"/>
    </xf>
    <xf numFmtId="164" fontId="13" fillId="0" borderId="9" xfId="2" applyNumberFormat="1" applyFont="1" applyBorder="1" applyAlignment="1">
      <alignment horizontal="center"/>
    </xf>
    <xf numFmtId="0" fontId="10" fillId="0" borderId="8" xfId="0" applyFont="1" applyBorder="1" applyAlignment="1" applyProtection="1">
      <alignment horizontal="left"/>
      <protection hidden="1"/>
    </xf>
    <xf numFmtId="164" fontId="13" fillId="0" borderId="8" xfId="2" applyNumberFormat="1" applyFont="1" applyBorder="1" applyAlignment="1">
      <alignment horizontal="center" wrapText="1"/>
    </xf>
    <xf numFmtId="164" fontId="13" fillId="0" borderId="13" xfId="2" applyNumberFormat="1" applyFont="1" applyBorder="1" applyAlignment="1">
      <alignment horizontal="center"/>
    </xf>
    <xf numFmtId="0" fontId="10" fillId="0" borderId="14" xfId="0" applyFont="1" applyBorder="1" applyAlignment="1">
      <alignment wrapText="1"/>
    </xf>
    <xf numFmtId="0" fontId="13" fillId="0" borderId="11" xfId="2" applyFont="1" applyBorder="1" applyAlignment="1">
      <alignment horizontal="center"/>
    </xf>
    <xf numFmtId="0" fontId="13" fillId="0" borderId="15" xfId="2" applyFont="1" applyBorder="1" applyAlignment="1">
      <alignment wrapText="1"/>
    </xf>
    <xf numFmtId="44" fontId="10" fillId="0" borderId="16" xfId="1" applyFont="1" applyFill="1" applyBorder="1" applyProtection="1">
      <protection hidden="1"/>
    </xf>
    <xf numFmtId="44" fontId="10" fillId="0" borderId="9" xfId="1" applyFont="1" applyFill="1" applyBorder="1" applyProtection="1">
      <protection hidden="1"/>
    </xf>
    <xf numFmtId="164" fontId="13" fillId="0" borderId="10" xfId="2" applyNumberFormat="1" applyFont="1" applyBorder="1" applyAlignment="1">
      <alignment horizontal="center"/>
    </xf>
    <xf numFmtId="0" fontId="13" fillId="0" borderId="17" xfId="2" applyFont="1" applyBorder="1" applyAlignment="1">
      <alignment wrapText="1"/>
    </xf>
    <xf numFmtId="1" fontId="13" fillId="0" borderId="13" xfId="2" applyNumberFormat="1" applyFont="1" applyBorder="1" applyAlignment="1">
      <alignment horizontal="center"/>
    </xf>
    <xf numFmtId="44" fontId="10" fillId="0" borderId="10" xfId="1" applyFont="1" applyFill="1" applyBorder="1" applyProtection="1">
      <protection locked="0"/>
    </xf>
    <xf numFmtId="44" fontId="10" fillId="0" borderId="18" xfId="1" applyFont="1" applyFill="1" applyBorder="1" applyProtection="1"/>
    <xf numFmtId="0" fontId="13" fillId="0" borderId="0" xfId="2" applyFont="1" applyAlignment="1">
      <alignment wrapText="1"/>
    </xf>
    <xf numFmtId="0" fontId="13" fillId="0" borderId="19" xfId="2" applyFont="1" applyBorder="1" applyAlignment="1">
      <alignment horizontal="center"/>
    </xf>
    <xf numFmtId="1" fontId="13" fillId="0" borderId="19" xfId="2" applyNumberFormat="1" applyFont="1" applyBorder="1" applyAlignment="1">
      <alignment horizontal="center"/>
    </xf>
    <xf numFmtId="44" fontId="10" fillId="0" borderId="19" xfId="1" applyFont="1" applyFill="1" applyBorder="1" applyProtection="1">
      <protection locked="0"/>
    </xf>
    <xf numFmtId="44" fontId="10" fillId="0" borderId="20" xfId="1" applyFont="1" applyFill="1" applyBorder="1" applyProtection="1">
      <protection hidden="1"/>
    </xf>
    <xf numFmtId="164" fontId="13" fillId="0" borderId="21" xfId="2" applyNumberFormat="1" applyFont="1" applyBorder="1" applyAlignment="1">
      <alignment horizontal="center"/>
    </xf>
    <xf numFmtId="164" fontId="13" fillId="0" borderId="22" xfId="2" applyNumberFormat="1" applyFont="1" applyBorder="1" applyAlignment="1">
      <alignment horizontal="left" wrapText="1"/>
    </xf>
    <xf numFmtId="164" fontId="13" fillId="0" borderId="22" xfId="2" applyNumberFormat="1" applyFont="1" applyBorder="1" applyAlignment="1">
      <alignment horizontal="center"/>
    </xf>
    <xf numFmtId="0" fontId="13" fillId="0" borderId="22" xfId="2" applyFont="1" applyBorder="1" applyAlignment="1">
      <alignment horizontal="center"/>
    </xf>
    <xf numFmtId="44" fontId="13" fillId="0" borderId="22" xfId="2" applyNumberFormat="1" applyFont="1" applyBorder="1"/>
    <xf numFmtId="44" fontId="13" fillId="0" borderId="22" xfId="2" applyNumberFormat="1" applyFont="1" applyBorder="1" applyAlignment="1">
      <alignment horizontal="center"/>
    </xf>
    <xf numFmtId="44" fontId="10" fillId="0" borderId="0" xfId="0" applyNumberFormat="1" applyFont="1"/>
    <xf numFmtId="44" fontId="10" fillId="0" borderId="2" xfId="1" applyFont="1" applyFill="1" applyBorder="1" applyProtection="1">
      <protection hidden="1"/>
    </xf>
    <xf numFmtId="0" fontId="10" fillId="0" borderId="0" xfId="0" applyFont="1" applyAlignment="1" applyProtection="1">
      <alignment horizontal="left"/>
      <protection hidden="1"/>
    </xf>
    <xf numFmtId="164" fontId="10" fillId="0" borderId="0" xfId="0" applyNumberFormat="1" applyFont="1" applyAlignment="1" applyProtection="1">
      <alignment horizontal="center"/>
      <protection hidden="1"/>
    </xf>
    <xf numFmtId="0" fontId="9" fillId="0" borderId="0" xfId="0" applyFont="1" applyAlignment="1" applyProtection="1">
      <alignment wrapText="1"/>
      <protection hidden="1"/>
    </xf>
    <xf numFmtId="0" fontId="10" fillId="0" borderId="0" xfId="0" applyFont="1" applyAlignment="1" applyProtection="1">
      <alignment horizontal="center"/>
      <protection hidden="1"/>
    </xf>
    <xf numFmtId="1" fontId="10" fillId="0" borderId="0" xfId="0" applyNumberFormat="1" applyFont="1" applyAlignment="1" applyProtection="1">
      <alignment horizontal="center"/>
      <protection hidden="1"/>
    </xf>
    <xf numFmtId="165" fontId="10" fillId="0" borderId="0" xfId="1" applyNumberFormat="1" applyFont="1" applyFill="1" applyBorder="1" applyProtection="1">
      <protection locked="0"/>
    </xf>
    <xf numFmtId="165" fontId="10" fillId="0" borderId="0" xfId="1" applyNumberFormat="1" applyFont="1" applyFill="1" applyBorder="1" applyProtection="1">
      <protection hidden="1"/>
    </xf>
    <xf numFmtId="0" fontId="9" fillId="0" borderId="2" xfId="0" applyFont="1" applyBorder="1" applyAlignment="1">
      <alignment horizontal="center"/>
    </xf>
    <xf numFmtId="1" fontId="9" fillId="0" borderId="2" xfId="0" applyNumberFormat="1" applyFont="1" applyBorder="1" applyAlignment="1" applyProtection="1">
      <alignment horizontal="center" wrapText="1"/>
      <protection hidden="1"/>
    </xf>
    <xf numFmtId="165" fontId="9" fillId="0" borderId="2" xfId="1" applyNumberFormat="1" applyFont="1" applyFill="1" applyBorder="1" applyAlignment="1" applyProtection="1">
      <alignment horizontal="center" wrapText="1"/>
      <protection hidden="1"/>
    </xf>
    <xf numFmtId="0" fontId="10" fillId="0" borderId="7" xfId="0" quotePrefix="1" applyFont="1" applyBorder="1" applyAlignment="1" applyProtection="1">
      <alignment horizontal="left"/>
      <protection hidden="1"/>
    </xf>
    <xf numFmtId="44" fontId="10" fillId="0" borderId="23" xfId="1" applyFont="1" applyFill="1" applyBorder="1" applyProtection="1">
      <protection hidden="1"/>
    </xf>
    <xf numFmtId="44" fontId="10" fillId="0" borderId="24" xfId="1" applyFont="1" applyFill="1" applyBorder="1" applyProtection="1">
      <protection hidden="1"/>
    </xf>
    <xf numFmtId="0" fontId="13" fillId="0" borderId="25" xfId="2" applyFont="1" applyBorder="1" applyAlignment="1">
      <alignment wrapText="1"/>
    </xf>
    <xf numFmtId="0" fontId="13" fillId="0" borderId="14" xfId="2" applyFont="1" applyBorder="1" applyAlignment="1">
      <alignment horizontal="center"/>
    </xf>
    <xf numFmtId="1" fontId="13" fillId="0" borderId="26" xfId="2" applyNumberFormat="1" applyFont="1" applyBorder="1" applyAlignment="1">
      <alignment horizontal="center"/>
    </xf>
    <xf numFmtId="44" fontId="10" fillId="0" borderId="11" xfId="1" applyFont="1" applyFill="1" applyBorder="1" applyProtection="1">
      <protection locked="0"/>
    </xf>
    <xf numFmtId="0" fontId="13" fillId="0" borderId="27" xfId="2" applyFont="1" applyBorder="1" applyAlignment="1">
      <alignment wrapText="1"/>
    </xf>
    <xf numFmtId="44" fontId="10" fillId="0" borderId="17" xfId="1" applyFont="1" applyFill="1" applyBorder="1" applyProtection="1">
      <protection locked="0"/>
    </xf>
    <xf numFmtId="164" fontId="9" fillId="0" borderId="28" xfId="0" applyNumberFormat="1" applyFont="1" applyBorder="1" applyAlignment="1" applyProtection="1">
      <alignment horizontal="center" wrapText="1"/>
      <protection hidden="1"/>
    </xf>
    <xf numFmtId="0" fontId="9" fillId="0" borderId="29" xfId="0" applyFont="1" applyBorder="1" applyAlignment="1" applyProtection="1">
      <alignment horizontal="center" wrapText="1"/>
      <protection hidden="1"/>
    </xf>
    <xf numFmtId="0" fontId="9" fillId="0" borderId="28" xfId="0" applyFont="1" applyBorder="1" applyAlignment="1" applyProtection="1">
      <alignment horizontal="center" wrapText="1"/>
      <protection hidden="1"/>
    </xf>
    <xf numFmtId="1" fontId="9" fillId="0" borderId="28" xfId="0" applyNumberFormat="1" applyFont="1" applyBorder="1" applyAlignment="1" applyProtection="1">
      <alignment horizontal="center" wrapText="1"/>
      <protection hidden="1"/>
    </xf>
    <xf numFmtId="165" fontId="9" fillId="0" borderId="28" xfId="1" applyNumberFormat="1" applyFont="1" applyFill="1" applyBorder="1" applyAlignment="1" applyProtection="1">
      <alignment horizontal="center" wrapText="1"/>
      <protection locked="0"/>
    </xf>
    <xf numFmtId="165" fontId="9" fillId="0" borderId="28" xfId="1" applyNumberFormat="1" applyFont="1" applyFill="1" applyBorder="1" applyAlignment="1" applyProtection="1">
      <alignment horizontal="center" wrapText="1"/>
      <protection hidden="1"/>
    </xf>
    <xf numFmtId="1" fontId="13" fillId="0" borderId="30" xfId="2" applyNumberFormat="1" applyFont="1" applyBorder="1" applyAlignment="1">
      <alignment horizontal="center"/>
    </xf>
    <xf numFmtId="44" fontId="10" fillId="0" borderId="15" xfId="1" applyFont="1" applyFill="1" applyBorder="1" applyProtection="1">
      <protection locked="0"/>
    </xf>
    <xf numFmtId="44" fontId="10" fillId="0" borderId="31" xfId="1" applyFont="1" applyFill="1" applyBorder="1" applyProtection="1">
      <protection hidden="1"/>
    </xf>
    <xf numFmtId="44" fontId="10" fillId="0" borderId="17" xfId="1" applyFont="1" applyFill="1" applyBorder="1" applyProtection="1">
      <protection hidden="1"/>
    </xf>
    <xf numFmtId="0" fontId="13" fillId="0" borderId="16" xfId="2" applyFont="1" applyBorder="1" applyAlignment="1">
      <alignment wrapText="1"/>
    </xf>
    <xf numFmtId="1" fontId="13" fillId="0" borderId="22" xfId="2" applyNumberFormat="1" applyFont="1" applyBorder="1" applyAlignment="1">
      <alignment horizontal="center"/>
    </xf>
    <xf numFmtId="44" fontId="10" fillId="0" borderId="22" xfId="1" applyFont="1" applyFill="1" applyBorder="1" applyProtection="1">
      <protection locked="0"/>
    </xf>
    <xf numFmtId="44" fontId="10" fillId="0" borderId="32" xfId="1" applyFont="1" applyFill="1" applyBorder="1" applyProtection="1">
      <protection hidden="1"/>
    </xf>
    <xf numFmtId="0" fontId="10" fillId="0" borderId="4" xfId="0" applyFont="1" applyBorder="1" applyAlignment="1" applyProtection="1">
      <alignment horizontal="left"/>
      <protection hidden="1"/>
    </xf>
    <xf numFmtId="164" fontId="10" fillId="0" borderId="4" xfId="0" applyNumberFormat="1" applyFont="1" applyBorder="1" applyAlignment="1" applyProtection="1">
      <alignment horizontal="center"/>
      <protection hidden="1"/>
    </xf>
    <xf numFmtId="0" fontId="10" fillId="0" borderId="0" xfId="0" applyFont="1" applyAlignment="1">
      <alignment horizontal="center" wrapText="1"/>
    </xf>
    <xf numFmtId="164" fontId="13" fillId="0" borderId="19" xfId="2" applyNumberFormat="1" applyFont="1" applyBorder="1" applyAlignment="1">
      <alignment horizontal="center" wrapText="1"/>
    </xf>
    <xf numFmtId="0" fontId="13" fillId="0" borderId="10" xfId="2" applyFont="1" applyBorder="1" applyAlignment="1">
      <alignment wrapText="1"/>
    </xf>
    <xf numFmtId="0" fontId="13" fillId="0" borderId="18" xfId="2" applyFont="1" applyBorder="1" applyAlignment="1">
      <alignment horizontal="center"/>
    </xf>
    <xf numFmtId="1" fontId="13" fillId="0" borderId="10" xfId="2" applyNumberFormat="1" applyFont="1" applyBorder="1" applyAlignment="1">
      <alignment horizontal="center"/>
    </xf>
    <xf numFmtId="44" fontId="10" fillId="0" borderId="10" xfId="1" applyFont="1" applyFill="1" applyBorder="1" applyProtection="1">
      <protection hidden="1"/>
    </xf>
    <xf numFmtId="164" fontId="13" fillId="0" borderId="14" xfId="2" applyNumberFormat="1" applyFont="1" applyBorder="1" applyAlignment="1">
      <alignment horizontal="center"/>
    </xf>
    <xf numFmtId="0" fontId="13" fillId="0" borderId="14" xfId="2" applyFont="1" applyBorder="1" applyAlignment="1">
      <alignment wrapText="1"/>
    </xf>
    <xf numFmtId="1" fontId="13" fillId="0" borderId="14" xfId="2" applyNumberFormat="1" applyFont="1" applyBorder="1" applyAlignment="1">
      <alignment horizontal="center"/>
    </xf>
    <xf numFmtId="44" fontId="10" fillId="0" borderId="14" xfId="1" applyFont="1" applyFill="1" applyBorder="1" applyProtection="1">
      <protection locked="0"/>
    </xf>
    <xf numFmtId="44" fontId="10" fillId="0" borderId="14" xfId="1" applyFont="1" applyFill="1" applyBorder="1" applyProtection="1">
      <protection hidden="1"/>
    </xf>
    <xf numFmtId="0" fontId="10" fillId="0" borderId="10" xfId="0" applyFont="1" applyBorder="1" applyAlignment="1">
      <alignment horizontal="center" wrapText="1"/>
    </xf>
    <xf numFmtId="0" fontId="13" fillId="0" borderId="26" xfId="2" applyFont="1" applyBorder="1" applyAlignment="1">
      <alignment wrapText="1"/>
    </xf>
    <xf numFmtId="0" fontId="10" fillId="0" borderId="14" xfId="0" applyFont="1" applyBorder="1" applyAlignment="1">
      <alignment horizontal="center" wrapText="1"/>
    </xf>
    <xf numFmtId="0" fontId="13" fillId="0" borderId="10" xfId="2" applyFont="1" applyBorder="1" applyAlignment="1">
      <alignment horizontal="center"/>
    </xf>
    <xf numFmtId="0" fontId="10" fillId="0" borderId="33" xfId="0" applyFont="1" applyBorder="1"/>
    <xf numFmtId="0" fontId="13" fillId="0" borderId="33" xfId="2" applyFont="1" applyBorder="1" applyAlignment="1">
      <alignment horizontal="center" wrapText="1"/>
    </xf>
    <xf numFmtId="44" fontId="13" fillId="0" borderId="10" xfId="2" applyNumberFormat="1" applyFont="1" applyBorder="1" applyAlignment="1">
      <alignment horizontal="right" wrapText="1"/>
    </xf>
    <xf numFmtId="44" fontId="13" fillId="0" borderId="20" xfId="2" applyNumberFormat="1" applyFont="1" applyBorder="1" applyAlignment="1">
      <alignment wrapText="1"/>
    </xf>
    <xf numFmtId="0" fontId="13" fillId="0" borderId="10" xfId="2" applyFont="1" applyBorder="1" applyAlignment="1">
      <alignment horizontal="center" wrapText="1"/>
    </xf>
    <xf numFmtId="44" fontId="13" fillId="0" borderId="34" xfId="2" applyNumberFormat="1" applyFont="1" applyBorder="1" applyAlignment="1">
      <alignment horizontal="right" wrapText="1"/>
    </xf>
    <xf numFmtId="44" fontId="13" fillId="0" borderId="34" xfId="2" applyNumberFormat="1" applyFont="1" applyBorder="1" applyAlignment="1">
      <alignment wrapText="1"/>
    </xf>
    <xf numFmtId="0" fontId="10" fillId="0" borderId="22" xfId="0" applyFont="1" applyBorder="1"/>
    <xf numFmtId="0" fontId="13" fillId="0" borderId="22" xfId="2" applyFont="1" applyBorder="1" applyAlignment="1">
      <alignment wrapText="1"/>
    </xf>
    <xf numFmtId="0" fontId="13" fillId="0" borderId="22" xfId="2" applyFont="1" applyBorder="1" applyAlignment="1">
      <alignment horizontal="center" wrapText="1"/>
    </xf>
    <xf numFmtId="44" fontId="13" fillId="0" borderId="22" xfId="2" applyNumberFormat="1" applyFont="1" applyBorder="1" applyAlignment="1">
      <alignment horizontal="right" wrapText="1"/>
    </xf>
    <xf numFmtId="44" fontId="13" fillId="0" borderId="22" xfId="2" applyNumberFormat="1" applyFont="1" applyBorder="1" applyAlignment="1">
      <alignment wrapText="1"/>
    </xf>
    <xf numFmtId="0" fontId="13" fillId="0" borderId="0" xfId="2" applyFont="1" applyAlignment="1">
      <alignment horizontal="center" wrapText="1"/>
    </xf>
    <xf numFmtId="44" fontId="13" fillId="0" borderId="0" xfId="2" applyNumberFormat="1" applyFont="1" applyAlignment="1">
      <alignment horizontal="right" wrapText="1"/>
    </xf>
    <xf numFmtId="44" fontId="13" fillId="0" borderId="0" xfId="2" applyNumberFormat="1" applyFont="1" applyAlignment="1">
      <alignment wrapText="1"/>
    </xf>
    <xf numFmtId="0" fontId="9" fillId="0" borderId="0" xfId="0" applyFont="1" applyAlignment="1" applyProtection="1">
      <alignment horizontal="left" wrapText="1"/>
      <protection hidden="1"/>
    </xf>
    <xf numFmtId="44" fontId="10" fillId="0" borderId="2" xfId="1" applyFont="1" applyBorder="1" applyProtection="1">
      <protection hidden="1"/>
    </xf>
    <xf numFmtId="0" fontId="9" fillId="0" borderId="4" xfId="0" applyFont="1" applyBorder="1" applyAlignment="1" applyProtection="1">
      <alignment horizontal="left" wrapText="1"/>
      <protection hidden="1"/>
    </xf>
    <xf numFmtId="165" fontId="10" fillId="0" borderId="0" xfId="1" applyNumberFormat="1" applyFont="1" applyBorder="1" applyProtection="1">
      <protection hidden="1"/>
    </xf>
    <xf numFmtId="0" fontId="9" fillId="0" borderId="1" xfId="0" applyFont="1" applyBorder="1" applyAlignment="1" applyProtection="1">
      <alignment horizontal="left" wrapText="1"/>
      <protection hidden="1"/>
    </xf>
    <xf numFmtId="165" fontId="10" fillId="0" borderId="0" xfId="1" applyNumberFormat="1" applyFont="1" applyFill="1"/>
    <xf numFmtId="0" fontId="16" fillId="0" borderId="0" xfId="0" applyFont="1"/>
    <xf numFmtId="0" fontId="17" fillId="0" borderId="0" xfId="0" applyFont="1"/>
    <xf numFmtId="0" fontId="18" fillId="0" borderId="0" xfId="0" applyFont="1"/>
    <xf numFmtId="44" fontId="18" fillId="0" borderId="0" xfId="0" applyNumberFormat="1" applyFont="1"/>
    <xf numFmtId="0" fontId="18" fillId="0" borderId="0" xfId="0" applyFont="1" applyAlignment="1">
      <alignment vertical="top"/>
    </xf>
    <xf numFmtId="3" fontId="18" fillId="0" borderId="0" xfId="0" applyNumberFormat="1" applyFont="1"/>
    <xf numFmtId="44" fontId="16" fillId="0" borderId="35" xfId="1" applyFont="1" applyBorder="1" applyAlignment="1"/>
    <xf numFmtId="44" fontId="16" fillId="0" borderId="36" xfId="1" applyFont="1" applyBorder="1" applyAlignment="1"/>
    <xf numFmtId="0" fontId="5" fillId="0" borderId="0" xfId="0" applyFont="1" applyAlignment="1">
      <alignment wrapText="1"/>
    </xf>
    <xf numFmtId="0" fontId="19" fillId="0" borderId="1" xfId="0" applyFont="1" applyBorder="1"/>
    <xf numFmtId="0" fontId="18" fillId="0" borderId="1" xfId="0" applyFont="1" applyBorder="1"/>
    <xf numFmtId="44" fontId="18" fillId="0" borderId="1" xfId="0" applyNumberFormat="1" applyFont="1" applyBorder="1"/>
    <xf numFmtId="0" fontId="18" fillId="0" borderId="1" xfId="0" applyFont="1" applyBorder="1" applyAlignment="1">
      <alignment vertical="top"/>
    </xf>
    <xf numFmtId="3" fontId="18" fillId="0" borderId="1" xfId="0" applyNumberFormat="1" applyFont="1" applyBorder="1"/>
    <xf numFmtId="165" fontId="16" fillId="0" borderId="1" xfId="0" applyNumberFormat="1" applyFont="1" applyBorder="1"/>
    <xf numFmtId="0" fontId="19" fillId="0" borderId="0" xfId="0" applyFont="1"/>
    <xf numFmtId="0" fontId="20" fillId="0" borderId="0" xfId="0" applyFont="1"/>
    <xf numFmtId="3" fontId="20" fillId="0" borderId="0" xfId="0" applyNumberFormat="1" applyFont="1"/>
    <xf numFmtId="0" fontId="21" fillId="0" borderId="0" xfId="0" applyFont="1"/>
    <xf numFmtId="43" fontId="20" fillId="0" borderId="0" xfId="0" applyNumberFormat="1" applyFont="1"/>
    <xf numFmtId="0" fontId="20" fillId="0" borderId="0" xfId="0" applyFont="1" applyAlignment="1">
      <alignment vertical="top"/>
    </xf>
    <xf numFmtId="44" fontId="20" fillId="0" borderId="0" xfId="0" applyNumberFormat="1" applyFont="1"/>
    <xf numFmtId="3" fontId="16" fillId="0" borderId="0" xfId="0" applyNumberFormat="1" applyFont="1"/>
    <xf numFmtId="0" fontId="22" fillId="0" borderId="0" xfId="0" applyFont="1"/>
    <xf numFmtId="3" fontId="18" fillId="0" borderId="0" xfId="0" applyNumberFormat="1" applyFont="1" applyAlignment="1">
      <alignment horizontal="center"/>
    </xf>
    <xf numFmtId="3" fontId="4" fillId="0" borderId="0" xfId="0" applyNumberFormat="1" applyFont="1"/>
    <xf numFmtId="0" fontId="23" fillId="0" borderId="0" xfId="0" applyFont="1"/>
    <xf numFmtId="0" fontId="10" fillId="0" borderId="37" xfId="0" applyFont="1" applyBorder="1" applyAlignment="1">
      <alignment wrapText="1"/>
    </xf>
    <xf numFmtId="0" fontId="10" fillId="0" borderId="8" xfId="0" quotePrefix="1" applyFont="1" applyBorder="1" applyAlignment="1" applyProtection="1">
      <alignment horizontal="left"/>
      <protection hidden="1"/>
    </xf>
    <xf numFmtId="44" fontId="10" fillId="0" borderId="38" xfId="1" applyFont="1" applyFill="1" applyBorder="1" applyProtection="1">
      <protection locked="0"/>
    </xf>
    <xf numFmtId="0" fontId="13" fillId="0" borderId="39" xfId="2" applyFont="1" applyBorder="1" applyAlignment="1">
      <alignment horizontal="center"/>
    </xf>
    <xf numFmtId="1" fontId="10" fillId="0" borderId="39" xfId="0" applyNumberFormat="1" applyFont="1" applyBorder="1" applyAlignment="1">
      <alignment horizontal="center"/>
    </xf>
    <xf numFmtId="44" fontId="10" fillId="0" borderId="39" xfId="1" applyFont="1" applyFill="1" applyBorder="1" applyProtection="1">
      <protection locked="0"/>
    </xf>
    <xf numFmtId="0" fontId="13" fillId="0" borderId="38" xfId="2" applyFont="1" applyBorder="1" applyAlignment="1">
      <alignment horizontal="center"/>
    </xf>
    <xf numFmtId="1" fontId="10" fillId="0" borderId="38" xfId="0" applyNumberFormat="1" applyFont="1" applyBorder="1" applyAlignment="1">
      <alignment horizontal="center"/>
    </xf>
    <xf numFmtId="0" fontId="25" fillId="0" borderId="10" xfId="0" applyFont="1" applyBorder="1" applyAlignment="1">
      <alignment horizontal="center" wrapText="1"/>
    </xf>
    <xf numFmtId="164" fontId="13" fillId="0" borderId="10" xfId="2" applyNumberFormat="1" applyFont="1" applyBorder="1" applyAlignment="1">
      <alignment horizontal="center" wrapText="1"/>
    </xf>
    <xf numFmtId="0" fontId="2" fillId="0" borderId="0" xfId="0" applyFont="1" applyAlignment="1" applyProtection="1">
      <alignment horizontal="center"/>
      <protection hidden="1"/>
    </xf>
    <xf numFmtId="0" fontId="9" fillId="0" borderId="3" xfId="0" applyFont="1" applyBorder="1" applyAlignment="1" applyProtection="1">
      <alignment horizontal="left" wrapText="1"/>
      <protection hidden="1"/>
    </xf>
    <xf numFmtId="0" fontId="9" fillId="0" borderId="5" xfId="0" applyFont="1" applyBorder="1" applyAlignment="1" applyProtection="1">
      <alignment horizontal="left" wrapText="1"/>
      <protection hidden="1"/>
    </xf>
    <xf numFmtId="0" fontId="9" fillId="0" borderId="6" xfId="0" applyFont="1" applyBorder="1" applyAlignment="1" applyProtection="1">
      <alignment horizontal="left" wrapText="1"/>
      <protection hidden="1"/>
    </xf>
    <xf numFmtId="0" fontId="9" fillId="0" borderId="3"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9" fillId="0" borderId="3" xfId="0" applyFont="1" applyBorder="1" applyAlignment="1" applyProtection="1">
      <alignment horizontal="center" wrapText="1"/>
      <protection hidden="1"/>
    </xf>
    <xf numFmtId="0" fontId="9" fillId="0" borderId="5" xfId="0" applyFont="1" applyBorder="1" applyAlignment="1" applyProtection="1">
      <alignment horizontal="center" wrapText="1"/>
      <protection hidden="1"/>
    </xf>
    <xf numFmtId="0" fontId="9" fillId="0" borderId="6" xfId="0" applyFont="1" applyBorder="1" applyAlignment="1" applyProtection="1">
      <alignment horizontal="center" wrapText="1"/>
      <protection hidden="1"/>
    </xf>
    <xf numFmtId="0" fontId="20" fillId="0" borderId="0" xfId="0" applyFont="1" applyAlignment="1">
      <alignment horizontal="left" wrapText="1"/>
    </xf>
    <xf numFmtId="3" fontId="20" fillId="0" borderId="0" xfId="0" applyNumberFormat="1" applyFont="1" applyAlignment="1">
      <alignment horizontal="center"/>
    </xf>
    <xf numFmtId="0" fontId="4" fillId="0" borderId="0" xfId="0" applyFont="1" applyAlignment="1">
      <alignment horizontal="left"/>
    </xf>
  </cellXfs>
  <cellStyles count="3">
    <cellStyle name="Currency" xfId="1" builtinId="4"/>
    <cellStyle name="Normal" xfId="0" builtinId="0"/>
    <cellStyle name="Normal 2" xfId="2" xr:uid="{0D985E5F-8DC4-4043-8238-200189A29D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28</xdr:row>
      <xdr:rowOff>0</xdr:rowOff>
    </xdr:from>
    <xdr:to>
      <xdr:col>6</xdr:col>
      <xdr:colOff>190500</xdr:colOff>
      <xdr:row>28</xdr:row>
      <xdr:rowOff>0</xdr:rowOff>
    </xdr:to>
    <xdr:sp macro="" textlink="">
      <xdr:nvSpPr>
        <xdr:cNvPr id="2" name="Line 2">
          <a:extLst>
            <a:ext uri="{FF2B5EF4-FFF2-40B4-BE49-F238E27FC236}">
              <a16:creationId xmlns:a16="http://schemas.microsoft.com/office/drawing/2014/main" id="{CF1D9558-5B78-4E31-B408-53EDB782BC37}"/>
            </a:ext>
          </a:extLst>
        </xdr:cNvPr>
        <xdr:cNvSpPr>
          <a:spLocks noChangeShapeType="1"/>
        </xdr:cNvSpPr>
      </xdr:nvSpPr>
      <xdr:spPr bwMode="auto">
        <a:xfrm>
          <a:off x="1228725" y="62579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80B4-20AF-4B2B-8CB2-F2637673ADD8}">
  <sheetPr>
    <pageSetUpPr fitToPage="1"/>
  </sheetPr>
  <dimension ref="B1:O42"/>
  <sheetViews>
    <sheetView zoomScaleNormal="100" workbookViewId="0">
      <selection activeCell="B57" sqref="B57"/>
    </sheetView>
  </sheetViews>
  <sheetFormatPr defaultColWidth="9.140625" defaultRowHeight="12.75" x14ac:dyDescent="0.2"/>
  <cols>
    <col min="1" max="1" width="4" style="4" customWidth="1"/>
    <col min="2" max="2" width="115.42578125" style="4" customWidth="1"/>
    <col min="3" max="3" width="2.140625" style="4" customWidth="1"/>
    <col min="4" max="4" width="50.5703125" style="6" customWidth="1"/>
    <col min="5" max="16384" width="9.140625" style="4"/>
  </cols>
  <sheetData>
    <row r="1" spans="2:15" x14ac:dyDescent="0.2">
      <c r="B1" s="1" t="s">
        <v>0</v>
      </c>
      <c r="C1" s="2"/>
      <c r="D1" s="3"/>
      <c r="E1" s="2"/>
      <c r="F1" s="2"/>
      <c r="G1" s="2"/>
      <c r="H1" s="2"/>
      <c r="I1" s="2"/>
      <c r="J1" s="2"/>
      <c r="K1" s="2"/>
      <c r="L1" s="2"/>
      <c r="M1" s="2"/>
      <c r="N1" s="2"/>
      <c r="O1" s="2"/>
    </row>
    <row r="2" spans="2:15" x14ac:dyDescent="0.2">
      <c r="B2" s="1" t="s">
        <v>1</v>
      </c>
      <c r="C2" s="2"/>
      <c r="D2" s="5"/>
      <c r="G2" s="2"/>
      <c r="H2" s="2"/>
      <c r="I2" s="2"/>
      <c r="J2" s="2"/>
      <c r="K2" s="2"/>
      <c r="L2" s="2"/>
      <c r="M2" s="2"/>
      <c r="N2" s="2"/>
      <c r="O2" s="2"/>
    </row>
    <row r="3" spans="2:15" x14ac:dyDescent="0.2">
      <c r="B3" s="1" t="s">
        <v>336</v>
      </c>
      <c r="C3" s="2"/>
      <c r="E3" s="2"/>
      <c r="F3" s="2"/>
      <c r="G3" s="2"/>
      <c r="H3" s="2"/>
      <c r="I3" s="2"/>
      <c r="J3" s="2"/>
      <c r="K3" s="2"/>
      <c r="L3" s="2"/>
      <c r="M3" s="2"/>
      <c r="N3" s="2"/>
      <c r="O3" s="2"/>
    </row>
    <row r="7" spans="2:15" x14ac:dyDescent="0.2">
      <c r="B7" s="7" t="s">
        <v>2</v>
      </c>
    </row>
    <row r="8" spans="2:15" x14ac:dyDescent="0.2">
      <c r="B8" s="4" t="s">
        <v>3</v>
      </c>
    </row>
    <row r="9" spans="2:15" x14ac:dyDescent="0.2">
      <c r="B9" s="4" t="s">
        <v>4</v>
      </c>
    </row>
    <row r="10" spans="2:15" x14ac:dyDescent="0.2">
      <c r="B10" s="4" t="s">
        <v>5</v>
      </c>
    </row>
    <row r="11" spans="2:15" x14ac:dyDescent="0.2">
      <c r="B11" s="8" t="s">
        <v>6</v>
      </c>
    </row>
    <row r="12" spans="2:15" x14ac:dyDescent="0.2">
      <c r="B12" s="8" t="s">
        <v>315</v>
      </c>
    </row>
    <row r="13" spans="2:15" x14ac:dyDescent="0.2">
      <c r="B13" s="8" t="s">
        <v>7</v>
      </c>
    </row>
    <row r="14" spans="2:15" x14ac:dyDescent="0.2">
      <c r="B14" s="8" t="s">
        <v>8</v>
      </c>
    </row>
    <row r="15" spans="2:15" x14ac:dyDescent="0.2">
      <c r="B15" s="8"/>
    </row>
    <row r="16" spans="2:15" x14ac:dyDescent="0.2">
      <c r="B16" s="8"/>
    </row>
    <row r="17" spans="2:15" x14ac:dyDescent="0.2">
      <c r="B17" s="8"/>
    </row>
    <row r="18" spans="2:15" x14ac:dyDescent="0.2">
      <c r="B18" s="7"/>
    </row>
    <row r="19" spans="2:15" x14ac:dyDescent="0.2">
      <c r="B19" s="9"/>
    </row>
    <row r="20" spans="2:15" x14ac:dyDescent="0.2">
      <c r="B20" s="9"/>
    </row>
    <row r="21" spans="2:15" x14ac:dyDescent="0.2">
      <c r="B21" s="9"/>
    </row>
    <row r="22" spans="2:15" x14ac:dyDescent="0.2">
      <c r="B22" s="9"/>
    </row>
    <row r="23" spans="2:15" x14ac:dyDescent="0.2">
      <c r="B23" s="9"/>
    </row>
    <row r="24" spans="2:15" x14ac:dyDescent="0.2">
      <c r="B24" s="9"/>
    </row>
    <row r="25" spans="2:15" x14ac:dyDescent="0.2">
      <c r="B25" s="10" t="s">
        <v>9</v>
      </c>
    </row>
    <row r="27" spans="2:15" ht="127.5" x14ac:dyDescent="0.2">
      <c r="B27" s="11" t="s">
        <v>361</v>
      </c>
      <c r="C27" s="11"/>
      <c r="D27" s="12"/>
      <c r="E27" s="11"/>
      <c r="F27" s="11"/>
      <c r="G27" s="11"/>
      <c r="H27" s="11"/>
      <c r="I27" s="11"/>
      <c r="J27" s="11"/>
      <c r="K27" s="11"/>
      <c r="L27" s="11"/>
      <c r="M27" s="11"/>
      <c r="N27" s="11"/>
      <c r="O27" s="11"/>
    </row>
    <row r="28" spans="2:15" x14ac:dyDescent="0.2">
      <c r="B28" s="11"/>
      <c r="C28" s="11"/>
      <c r="D28" s="12"/>
      <c r="E28" s="11"/>
      <c r="F28" s="11"/>
      <c r="G28" s="11"/>
      <c r="H28" s="11"/>
      <c r="I28" s="11"/>
      <c r="J28" s="11"/>
      <c r="K28" s="11"/>
      <c r="L28" s="11"/>
      <c r="M28" s="11"/>
      <c r="N28" s="11"/>
      <c r="O28" s="11"/>
    </row>
    <row r="29" spans="2:15" x14ac:dyDescent="0.2">
      <c r="B29" s="13"/>
      <c r="C29" s="13"/>
      <c r="D29" s="14"/>
      <c r="E29" s="13"/>
      <c r="F29" s="13"/>
      <c r="G29" s="13"/>
      <c r="H29" s="13"/>
      <c r="I29" s="13"/>
      <c r="J29" s="13"/>
      <c r="K29" s="13"/>
      <c r="L29" s="13"/>
      <c r="M29" s="13"/>
      <c r="N29" s="13"/>
      <c r="O29" s="13"/>
    </row>
    <row r="30" spans="2:15" x14ac:dyDescent="0.2">
      <c r="B30" s="13"/>
      <c r="C30" s="13"/>
      <c r="D30" s="14"/>
      <c r="E30" s="13"/>
      <c r="F30" s="13"/>
      <c r="G30" s="13"/>
      <c r="H30" s="13"/>
      <c r="I30" s="13"/>
      <c r="J30" s="13"/>
      <c r="K30" s="13"/>
      <c r="L30" s="13"/>
      <c r="M30" s="13"/>
      <c r="N30" s="13"/>
      <c r="O30" s="13"/>
    </row>
    <row r="31" spans="2:15" x14ac:dyDescent="0.2">
      <c r="B31" s="13"/>
      <c r="C31" s="13"/>
      <c r="D31" s="14"/>
      <c r="E31" s="13"/>
      <c r="F31" s="13"/>
      <c r="G31" s="13"/>
      <c r="H31" s="13"/>
      <c r="I31" s="13"/>
      <c r="J31" s="13"/>
      <c r="K31" s="13"/>
      <c r="L31" s="13"/>
      <c r="M31" s="13"/>
      <c r="N31" s="13"/>
      <c r="O31" s="13"/>
    </row>
    <row r="32" spans="2:15" x14ac:dyDescent="0.2">
      <c r="B32" s="13"/>
      <c r="C32" s="13"/>
      <c r="D32" s="14"/>
      <c r="E32" s="13"/>
      <c r="F32" s="13"/>
      <c r="G32" s="13"/>
      <c r="H32" s="13"/>
      <c r="I32" s="13"/>
      <c r="J32" s="13"/>
      <c r="K32" s="13"/>
      <c r="L32" s="13"/>
      <c r="M32" s="13"/>
      <c r="N32" s="13"/>
      <c r="O32" s="13"/>
    </row>
    <row r="33" spans="2:15" x14ac:dyDescent="0.2">
      <c r="B33" s="13"/>
      <c r="C33" s="13"/>
      <c r="D33" s="14"/>
      <c r="E33" s="13"/>
      <c r="F33" s="13"/>
      <c r="G33" s="13"/>
      <c r="H33" s="13"/>
      <c r="I33" s="13"/>
      <c r="J33" s="13"/>
      <c r="K33" s="13"/>
      <c r="L33" s="13"/>
      <c r="M33" s="13"/>
      <c r="N33" s="13"/>
      <c r="O33" s="13"/>
    </row>
    <row r="34" spans="2:15" x14ac:dyDescent="0.2">
      <c r="B34" s="13"/>
      <c r="C34" s="13"/>
      <c r="D34" s="14"/>
      <c r="E34" s="13"/>
      <c r="F34" s="13"/>
      <c r="G34" s="13"/>
      <c r="H34" s="13"/>
      <c r="I34" s="13"/>
      <c r="J34" s="13"/>
      <c r="K34" s="13"/>
      <c r="L34" s="13"/>
      <c r="M34" s="13"/>
      <c r="N34" s="13"/>
      <c r="O34" s="13"/>
    </row>
    <row r="35" spans="2:15" x14ac:dyDescent="0.2">
      <c r="B35" s="13"/>
      <c r="C35" s="13"/>
      <c r="D35" s="14"/>
      <c r="E35" s="13"/>
      <c r="F35" s="13"/>
      <c r="G35" s="13"/>
      <c r="H35" s="13"/>
      <c r="I35" s="13"/>
      <c r="J35" s="13"/>
      <c r="K35" s="13"/>
      <c r="L35" s="13"/>
      <c r="M35" s="13"/>
      <c r="N35" s="13"/>
      <c r="O35" s="13"/>
    </row>
    <row r="36" spans="2:15" x14ac:dyDescent="0.2">
      <c r="B36" s="13"/>
      <c r="C36" s="13"/>
      <c r="D36" s="14"/>
      <c r="E36" s="13"/>
      <c r="F36" s="13"/>
      <c r="G36" s="13"/>
      <c r="H36" s="13"/>
      <c r="I36" s="13"/>
      <c r="J36" s="13"/>
      <c r="K36" s="13"/>
      <c r="L36" s="13"/>
      <c r="M36" s="13"/>
      <c r="N36" s="13"/>
      <c r="O36" s="13"/>
    </row>
    <row r="37" spans="2:15" x14ac:dyDescent="0.2">
      <c r="B37" s="13"/>
      <c r="C37" s="13"/>
      <c r="D37" s="14"/>
      <c r="E37" s="13"/>
      <c r="F37" s="13"/>
      <c r="G37" s="13"/>
      <c r="H37" s="13"/>
      <c r="I37" s="13"/>
      <c r="J37" s="13"/>
      <c r="K37" s="13"/>
      <c r="L37" s="13"/>
      <c r="M37" s="13"/>
      <c r="N37" s="13"/>
      <c r="O37" s="13"/>
    </row>
    <row r="38" spans="2:15" x14ac:dyDescent="0.2">
      <c r="B38" s="13"/>
      <c r="C38" s="13"/>
      <c r="D38" s="14"/>
      <c r="E38" s="13"/>
      <c r="F38" s="13"/>
      <c r="G38" s="13"/>
      <c r="H38" s="13"/>
      <c r="I38" s="13"/>
      <c r="J38" s="13"/>
      <c r="K38" s="13"/>
      <c r="L38" s="13"/>
      <c r="M38" s="13"/>
      <c r="N38" s="13"/>
      <c r="O38" s="13"/>
    </row>
    <row r="39" spans="2:15" x14ac:dyDescent="0.2">
      <c r="B39" s="13"/>
      <c r="C39" s="13"/>
      <c r="D39" s="14"/>
      <c r="E39" s="13"/>
      <c r="F39" s="13"/>
      <c r="G39" s="13"/>
      <c r="H39" s="13"/>
      <c r="I39" s="13"/>
      <c r="J39" s="13"/>
      <c r="K39" s="13"/>
      <c r="L39" s="13"/>
      <c r="M39" s="13"/>
      <c r="N39" s="13"/>
      <c r="O39" s="13"/>
    </row>
    <row r="40" spans="2:15" x14ac:dyDescent="0.2">
      <c r="B40" s="13"/>
      <c r="C40" s="13"/>
      <c r="D40" s="14"/>
      <c r="E40" s="13"/>
      <c r="F40" s="13"/>
      <c r="G40" s="13"/>
      <c r="H40" s="13"/>
      <c r="I40" s="13"/>
      <c r="J40" s="13"/>
      <c r="K40" s="13"/>
      <c r="L40" s="13"/>
      <c r="M40" s="13"/>
      <c r="N40" s="13"/>
      <c r="O40" s="13"/>
    </row>
    <row r="41" spans="2:15" x14ac:dyDescent="0.2">
      <c r="B41" s="13"/>
      <c r="C41" s="13"/>
      <c r="D41" s="14"/>
      <c r="E41" s="13"/>
      <c r="F41" s="13"/>
      <c r="G41" s="13"/>
      <c r="H41" s="13"/>
      <c r="I41" s="13"/>
      <c r="J41" s="13"/>
      <c r="K41" s="13"/>
      <c r="L41" s="13"/>
      <c r="M41" s="13"/>
      <c r="N41" s="13"/>
      <c r="O41" s="13"/>
    </row>
    <row r="42" spans="2:15" x14ac:dyDescent="0.2">
      <c r="B42" s="13"/>
      <c r="C42" s="13"/>
      <c r="D42" s="14"/>
      <c r="E42" s="13"/>
      <c r="F42" s="13"/>
      <c r="G42" s="13"/>
      <c r="H42" s="13"/>
      <c r="I42" s="13"/>
      <c r="J42" s="13"/>
      <c r="K42" s="13"/>
      <c r="L42" s="13"/>
      <c r="M42" s="13"/>
      <c r="N42" s="13"/>
      <c r="O42" s="13"/>
    </row>
  </sheetData>
  <printOptions horizontalCentered="1"/>
  <pageMargins left="0.7" right="0.7" top="0.75" bottom="0.75" header="0.3" footer="0.3"/>
  <pageSetup scale="75" fitToHeight="0" orientation="portrait" r:id="rId1"/>
  <headerFooter scaleWithDoc="0" alignWithMargins="0">
    <oddHeader>&amp;L&amp;8&amp;K01+049&amp;D_BID PROPOSAL CP24-20 Tulsa Zoo Rainforest HVAC_Elect. Upgrades</oddHeader>
    <oddFooter>&amp;CP-&amp;P.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E12F-4D92-4B7A-B51F-2BBD3EDA6FE7}">
  <sheetPr>
    <pageSetUpPr fitToPage="1"/>
  </sheetPr>
  <dimension ref="A1:M25"/>
  <sheetViews>
    <sheetView zoomScale="115" zoomScaleNormal="115" workbookViewId="0">
      <selection activeCell="A37" sqref="A37"/>
    </sheetView>
  </sheetViews>
  <sheetFormatPr defaultColWidth="9.140625" defaultRowHeight="12.75" x14ac:dyDescent="0.2"/>
  <cols>
    <col min="1" max="1" width="101.140625" style="4" customWidth="1"/>
    <col min="2" max="16384" width="9.140625" style="4"/>
  </cols>
  <sheetData>
    <row r="1" spans="1:13" x14ac:dyDescent="0.2">
      <c r="A1" s="16" t="s">
        <v>10</v>
      </c>
      <c r="B1" s="17"/>
      <c r="C1" s="17"/>
      <c r="D1" s="17"/>
      <c r="E1" s="15"/>
      <c r="F1" s="15"/>
      <c r="G1" s="15"/>
    </row>
    <row r="2" spans="1:13" x14ac:dyDescent="0.2">
      <c r="A2" s="1" t="s">
        <v>1</v>
      </c>
      <c r="B2" s="2"/>
      <c r="E2" s="2"/>
      <c r="F2" s="2"/>
      <c r="G2" s="2"/>
      <c r="H2" s="2"/>
      <c r="I2" s="2"/>
      <c r="J2" s="2"/>
      <c r="K2" s="2"/>
      <c r="L2" s="2"/>
      <c r="M2" s="2"/>
    </row>
    <row r="3" spans="1:13" x14ac:dyDescent="0.2">
      <c r="A3" s="1" t="s">
        <v>336</v>
      </c>
      <c r="B3" s="2"/>
      <c r="C3" s="2"/>
      <c r="D3" s="2"/>
      <c r="E3" s="2"/>
      <c r="F3" s="2"/>
      <c r="G3" s="2"/>
      <c r="H3" s="2"/>
      <c r="I3" s="2"/>
      <c r="J3" s="2"/>
      <c r="K3" s="2"/>
      <c r="L3" s="2"/>
      <c r="M3" s="2"/>
    </row>
    <row r="4" spans="1:13" x14ac:dyDescent="0.2">
      <c r="A4" s="15"/>
      <c r="B4" s="17"/>
      <c r="C4" s="17"/>
      <c r="D4" s="17"/>
      <c r="E4" s="15"/>
      <c r="F4" s="15"/>
      <c r="G4" s="15"/>
    </row>
    <row r="5" spans="1:13" x14ac:dyDescent="0.2">
      <c r="A5" s="15"/>
      <c r="B5" s="17"/>
      <c r="C5" s="17"/>
      <c r="D5" s="17"/>
      <c r="E5" s="15"/>
      <c r="F5" s="15"/>
      <c r="G5" s="15"/>
    </row>
    <row r="6" spans="1:13" x14ac:dyDescent="0.2">
      <c r="A6" s="15"/>
      <c r="B6" s="17"/>
      <c r="C6" s="17"/>
      <c r="D6" s="17"/>
      <c r="E6" s="15"/>
      <c r="F6" s="15"/>
      <c r="G6" s="15"/>
    </row>
    <row r="7" spans="1:13" x14ac:dyDescent="0.2">
      <c r="A7" s="15" t="s">
        <v>362</v>
      </c>
      <c r="B7" s="15"/>
      <c r="C7" s="15"/>
      <c r="D7" s="15"/>
      <c r="E7" s="15"/>
      <c r="F7" s="15"/>
      <c r="G7" s="15"/>
    </row>
    <row r="8" spans="1:13" x14ac:dyDescent="0.2">
      <c r="A8" s="15" t="s">
        <v>11</v>
      </c>
      <c r="B8" s="15"/>
      <c r="C8" s="15"/>
      <c r="D8" s="15"/>
      <c r="E8" s="15"/>
      <c r="F8" s="15"/>
      <c r="G8" s="15"/>
    </row>
    <row r="9" spans="1:13" x14ac:dyDescent="0.2">
      <c r="A9" s="15"/>
      <c r="B9" s="15"/>
      <c r="C9" s="15"/>
      <c r="D9" s="15"/>
      <c r="E9" s="15"/>
      <c r="F9" s="15"/>
      <c r="G9" s="15"/>
    </row>
    <row r="10" spans="1:13" s="19" customFormat="1" ht="25.5" x14ac:dyDescent="0.2">
      <c r="A10" s="18" t="s">
        <v>12</v>
      </c>
      <c r="B10" s="18"/>
      <c r="C10" s="18"/>
      <c r="D10" s="18"/>
      <c r="E10" s="18"/>
      <c r="F10" s="18"/>
      <c r="G10" s="18"/>
    </row>
    <row r="11" spans="1:13" x14ac:dyDescent="0.2">
      <c r="A11" s="15"/>
      <c r="B11" s="15"/>
      <c r="C11" s="15"/>
      <c r="D11" s="15"/>
      <c r="E11" s="15"/>
      <c r="F11" s="15"/>
      <c r="G11" s="15"/>
    </row>
    <row r="12" spans="1:13" ht="38.25" x14ac:dyDescent="0.2">
      <c r="A12" s="18" t="s">
        <v>13</v>
      </c>
      <c r="B12" s="15"/>
      <c r="C12" s="15"/>
      <c r="D12" s="15"/>
      <c r="E12" s="15"/>
      <c r="F12" s="15"/>
      <c r="G12" s="15"/>
    </row>
    <row r="13" spans="1:13" x14ac:dyDescent="0.2">
      <c r="A13" s="15"/>
      <c r="B13" s="15"/>
      <c r="C13" s="15"/>
      <c r="D13" s="15"/>
      <c r="E13" s="15"/>
      <c r="F13" s="15"/>
      <c r="G13" s="15"/>
    </row>
    <row r="14" spans="1:13" ht="25.5" x14ac:dyDescent="0.2">
      <c r="A14" s="18" t="s">
        <v>14</v>
      </c>
      <c r="B14" s="15"/>
      <c r="C14" s="15"/>
      <c r="D14" s="15"/>
      <c r="E14" s="15"/>
      <c r="F14" s="15"/>
      <c r="G14" s="15"/>
    </row>
    <row r="15" spans="1:13" x14ac:dyDescent="0.2">
      <c r="A15" s="15"/>
      <c r="B15" s="15"/>
      <c r="C15" s="15"/>
      <c r="D15" s="15"/>
      <c r="E15" s="15"/>
      <c r="F15" s="15"/>
      <c r="G15" s="15"/>
    </row>
    <row r="16" spans="1:13" s="19" customFormat="1" ht="63.75" x14ac:dyDescent="0.2">
      <c r="A16" s="18" t="s">
        <v>329</v>
      </c>
      <c r="B16" s="18"/>
      <c r="C16" s="18"/>
      <c r="D16" s="18"/>
      <c r="E16" s="18"/>
      <c r="F16" s="18"/>
      <c r="G16" s="18"/>
    </row>
    <row r="17" spans="1:10" x14ac:dyDescent="0.2">
      <c r="A17" s="15"/>
      <c r="B17" s="15"/>
      <c r="C17" s="15"/>
      <c r="D17" s="15"/>
      <c r="E17" s="15"/>
      <c r="F17" s="18"/>
      <c r="G17" s="15"/>
    </row>
    <row r="18" spans="1:10" x14ac:dyDescent="0.2">
      <c r="A18" s="20" t="s">
        <v>15</v>
      </c>
      <c r="B18" s="15"/>
      <c r="C18" s="15"/>
      <c r="D18" s="15"/>
      <c r="E18" s="15"/>
      <c r="F18" s="15"/>
      <c r="G18" s="15"/>
    </row>
    <row r="19" spans="1:10" ht="48" x14ac:dyDescent="0.2">
      <c r="A19" s="21" t="s">
        <v>337</v>
      </c>
      <c r="B19" s="22"/>
      <c r="C19" s="22"/>
      <c r="D19" s="22"/>
      <c r="E19" s="22"/>
      <c r="F19" s="22"/>
      <c r="G19" s="22"/>
      <c r="H19" s="23"/>
      <c r="I19" s="23"/>
      <c r="J19" s="23"/>
    </row>
    <row r="20" spans="1:10" x14ac:dyDescent="0.2">
      <c r="A20" s="24"/>
      <c r="B20" s="22"/>
      <c r="C20" s="22"/>
      <c r="D20" s="22"/>
      <c r="E20" s="22"/>
      <c r="F20" s="22"/>
      <c r="G20" s="22"/>
      <c r="H20" s="22"/>
      <c r="I20" s="23"/>
      <c r="J20" s="23"/>
    </row>
    <row r="21" spans="1:10" ht="23.25" x14ac:dyDescent="0.35">
      <c r="A21" s="25"/>
      <c r="B21" s="22"/>
      <c r="C21" s="22"/>
      <c r="D21" s="22"/>
      <c r="E21" s="22"/>
      <c r="F21" s="22"/>
      <c r="G21" s="22"/>
      <c r="H21" s="22"/>
      <c r="I21" s="23"/>
      <c r="J21" s="23"/>
    </row>
    <row r="22" spans="1:10" x14ac:dyDescent="0.2">
      <c r="A22" s="24"/>
      <c r="B22" s="22"/>
      <c r="C22" s="22"/>
      <c r="D22" s="22"/>
      <c r="E22" s="22"/>
      <c r="F22" s="22"/>
      <c r="G22" s="22"/>
      <c r="H22" s="22"/>
      <c r="I22" s="23"/>
      <c r="J22" s="23"/>
    </row>
    <row r="23" spans="1:10" x14ac:dyDescent="0.2">
      <c r="A23" s="24"/>
      <c r="B23" s="22"/>
      <c r="C23" s="22"/>
      <c r="D23" s="22"/>
      <c r="E23" s="22"/>
      <c r="F23" s="22"/>
      <c r="G23" s="22"/>
      <c r="H23" s="22"/>
      <c r="I23" s="23"/>
      <c r="J23" s="23"/>
    </row>
    <row r="24" spans="1:10" x14ac:dyDescent="0.2">
      <c r="A24" s="24"/>
      <c r="B24" s="22"/>
      <c r="C24" s="22"/>
      <c r="D24" s="22"/>
      <c r="E24" s="22"/>
      <c r="F24" s="22"/>
      <c r="G24" s="22"/>
      <c r="H24" s="22"/>
      <c r="I24" s="23"/>
      <c r="J24" s="23"/>
    </row>
    <row r="25" spans="1:10" s="23" customFormat="1" ht="12" x14ac:dyDescent="0.2">
      <c r="A25" s="26"/>
      <c r="B25" s="24"/>
      <c r="C25" s="22"/>
      <c r="D25" s="22"/>
      <c r="G25" s="22"/>
    </row>
  </sheetData>
  <printOptions horizontalCentered="1"/>
  <pageMargins left="0.7" right="0.7" top="0.75" bottom="0.75" header="0.3" footer="0.3"/>
  <pageSetup scale="89" orientation="portrait" r:id="rId1"/>
  <headerFooter>
    <oddHeader>&amp;L&amp;8&amp;K01+049&amp;D_BID PROPOSAL CP24-20 Tulsa Zoo Rainforest HVAC_Elect. Upgrades</oddHeader>
    <oddFooter>&amp;CP-&amp;P+1.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4A0AF-302E-411C-83ED-FA65AB541C19}">
  <sheetPr>
    <pageSetUpPr fitToPage="1"/>
  </sheetPr>
  <dimension ref="A1:J160"/>
  <sheetViews>
    <sheetView tabSelected="1" zoomScaleNormal="100" workbookViewId="0">
      <selection activeCell="F10" sqref="F10"/>
    </sheetView>
  </sheetViews>
  <sheetFormatPr defaultColWidth="9.140625" defaultRowHeight="12" x14ac:dyDescent="0.2"/>
  <cols>
    <col min="1" max="1" width="7.85546875" style="27" customWidth="1"/>
    <col min="2" max="2" width="12.5703125" style="28" customWidth="1"/>
    <col min="3" max="3" width="55.42578125" style="23" customWidth="1"/>
    <col min="4" max="4" width="6.85546875" style="29" bestFit="1" customWidth="1"/>
    <col min="5" max="5" width="7" style="30" bestFit="1" customWidth="1"/>
    <col min="6" max="6" width="12.5703125" style="166" customWidth="1"/>
    <col min="7" max="7" width="16.5703125" style="32" customWidth="1"/>
    <col min="8" max="16384" width="9.140625" style="23"/>
  </cols>
  <sheetData>
    <row r="1" spans="1:10" s="4" customFormat="1" ht="15" customHeight="1" x14ac:dyDescent="0.2">
      <c r="A1" s="204" t="s">
        <v>17</v>
      </c>
      <c r="B1" s="204"/>
      <c r="C1" s="204"/>
      <c r="D1" s="204"/>
      <c r="E1" s="204"/>
      <c r="F1" s="204"/>
      <c r="G1" s="204"/>
      <c r="H1" s="16"/>
    </row>
    <row r="2" spans="1:10" s="4" customFormat="1" ht="12.75" x14ac:dyDescent="0.2">
      <c r="A2" s="204" t="s">
        <v>1</v>
      </c>
      <c r="B2" s="204"/>
      <c r="C2" s="204"/>
      <c r="D2" s="204"/>
      <c r="E2" s="204"/>
      <c r="F2" s="204"/>
      <c r="G2" s="204"/>
      <c r="H2" s="16"/>
    </row>
    <row r="3" spans="1:10" s="4" customFormat="1" ht="12.75" x14ac:dyDescent="0.2">
      <c r="A3" s="204" t="s">
        <v>18</v>
      </c>
      <c r="B3" s="204"/>
      <c r="C3" s="204"/>
      <c r="D3" s="204"/>
      <c r="E3" s="204"/>
      <c r="F3" s="204"/>
      <c r="G3" s="204"/>
      <c r="H3" s="16"/>
    </row>
    <row r="5" spans="1:10" ht="12.75" thickBot="1" x14ac:dyDescent="0.25">
      <c r="F5" s="31"/>
      <c r="I5" s="33"/>
    </row>
    <row r="6" spans="1:10" s="33" customFormat="1" ht="27" customHeight="1" thickBot="1" x14ac:dyDescent="0.25">
      <c r="A6" s="34" t="s">
        <v>19</v>
      </c>
      <c r="B6" s="35" t="s">
        <v>20</v>
      </c>
      <c r="C6" s="34" t="s">
        <v>21</v>
      </c>
      <c r="D6" s="34" t="s">
        <v>22</v>
      </c>
      <c r="E6" s="36" t="s">
        <v>23</v>
      </c>
      <c r="F6" s="37" t="s">
        <v>24</v>
      </c>
      <c r="G6" s="38" t="s">
        <v>25</v>
      </c>
    </row>
    <row r="7" spans="1:10" ht="11.25" customHeight="1" thickBot="1" x14ac:dyDescent="0.25">
      <c r="A7" s="39"/>
      <c r="B7" s="40"/>
      <c r="C7" s="41"/>
      <c r="D7" s="42"/>
      <c r="E7" s="43"/>
      <c r="F7" s="44"/>
      <c r="G7" s="45"/>
    </row>
    <row r="8" spans="1:10" ht="25.5" customHeight="1" thickBot="1" x14ac:dyDescent="0.25">
      <c r="A8" s="208" t="s">
        <v>26</v>
      </c>
      <c r="B8" s="209"/>
      <c r="C8" s="209"/>
      <c r="D8" s="209"/>
      <c r="E8" s="209"/>
      <c r="F8" s="209"/>
      <c r="G8" s="210"/>
    </row>
    <row r="9" spans="1:10" ht="12.75" customHeight="1" x14ac:dyDescent="0.2">
      <c r="A9" s="46" t="s">
        <v>27</v>
      </c>
      <c r="B9" s="47" t="s">
        <v>28</v>
      </c>
      <c r="C9" s="48" t="s">
        <v>29</v>
      </c>
      <c r="D9" s="49" t="s">
        <v>30</v>
      </c>
      <c r="E9" s="50">
        <v>1</v>
      </c>
      <c r="F9" s="51"/>
      <c r="G9" s="52">
        <f>SUM(E9*F9)</f>
        <v>0</v>
      </c>
    </row>
    <row r="10" spans="1:10" ht="12.75" customHeight="1" x14ac:dyDescent="0.2">
      <c r="A10" s="46" t="s">
        <v>31</v>
      </c>
      <c r="B10" s="53" t="s">
        <v>28</v>
      </c>
      <c r="C10" s="54" t="s">
        <v>32</v>
      </c>
      <c r="D10" s="55" t="s">
        <v>33</v>
      </c>
      <c r="E10" s="56">
        <v>170000</v>
      </c>
      <c r="F10" s="57">
        <v>1</v>
      </c>
      <c r="G10" s="58">
        <f>SUM(E10*F10)</f>
        <v>170000</v>
      </c>
    </row>
    <row r="11" spans="1:10" ht="24" x14ac:dyDescent="0.2">
      <c r="A11" s="46" t="s">
        <v>34</v>
      </c>
      <c r="B11" s="53"/>
      <c r="C11" s="54" t="s">
        <v>35</v>
      </c>
      <c r="D11" s="55" t="s">
        <v>30</v>
      </c>
      <c r="E11" s="56">
        <v>1</v>
      </c>
      <c r="F11" s="57"/>
      <c r="G11" s="58">
        <f>SUM(E11*F11)</f>
        <v>0</v>
      </c>
    </row>
    <row r="12" spans="1:10" ht="24" x14ac:dyDescent="0.2">
      <c r="A12" s="46" t="s">
        <v>36</v>
      </c>
      <c r="B12" s="53" t="s">
        <v>55</v>
      </c>
      <c r="C12" s="54" t="s">
        <v>37</v>
      </c>
      <c r="D12" s="55" t="s">
        <v>30</v>
      </c>
      <c r="E12" s="56">
        <v>1</v>
      </c>
      <c r="F12" s="57"/>
      <c r="G12" s="58">
        <f t="shared" ref="G12:G80" si="0">SUM(E12*F12)</f>
        <v>0</v>
      </c>
    </row>
    <row r="13" spans="1:10" ht="36" x14ac:dyDescent="0.2">
      <c r="A13" s="46" t="s">
        <v>38</v>
      </c>
      <c r="B13" s="53" t="s">
        <v>55</v>
      </c>
      <c r="C13" s="54" t="s">
        <v>39</v>
      </c>
      <c r="D13" s="55" t="s">
        <v>40</v>
      </c>
      <c r="E13" s="56">
        <v>3</v>
      </c>
      <c r="F13" s="57"/>
      <c r="G13" s="58">
        <f t="shared" si="0"/>
        <v>0</v>
      </c>
      <c r="I13" s="59"/>
      <c r="J13" s="59"/>
    </row>
    <row r="14" spans="1:10" x14ac:dyDescent="0.2">
      <c r="A14" s="46" t="s">
        <v>41</v>
      </c>
      <c r="B14" s="53" t="s">
        <v>339</v>
      </c>
      <c r="C14" s="54" t="s">
        <v>43</v>
      </c>
      <c r="D14" s="55" t="s">
        <v>40</v>
      </c>
      <c r="E14" s="56">
        <v>1</v>
      </c>
      <c r="F14" s="57"/>
      <c r="G14" s="58">
        <f t="shared" si="0"/>
        <v>0</v>
      </c>
      <c r="I14" s="59"/>
      <c r="J14" s="59"/>
    </row>
    <row r="15" spans="1:10" ht="72" x14ac:dyDescent="0.2">
      <c r="A15" s="46" t="s">
        <v>44</v>
      </c>
      <c r="B15" s="53" t="s">
        <v>339</v>
      </c>
      <c r="C15" s="60" t="s">
        <v>334</v>
      </c>
      <c r="D15" s="49" t="s">
        <v>40</v>
      </c>
      <c r="E15" s="50">
        <v>3</v>
      </c>
      <c r="F15" s="51"/>
      <c r="G15" s="58">
        <f t="shared" si="0"/>
        <v>0</v>
      </c>
    </row>
    <row r="16" spans="1:10" ht="24" customHeight="1" x14ac:dyDescent="0.2">
      <c r="A16" s="46" t="s">
        <v>45</v>
      </c>
      <c r="B16" s="53" t="s">
        <v>339</v>
      </c>
      <c r="C16" s="54" t="s">
        <v>46</v>
      </c>
      <c r="D16" s="55" t="s">
        <v>40</v>
      </c>
      <c r="E16" s="56">
        <v>1</v>
      </c>
      <c r="F16" s="57"/>
      <c r="G16" s="58">
        <f t="shared" si="0"/>
        <v>0</v>
      </c>
    </row>
    <row r="17" spans="1:7" x14ac:dyDescent="0.2">
      <c r="A17" s="46" t="s">
        <v>47</v>
      </c>
      <c r="B17" s="53" t="s">
        <v>339</v>
      </c>
      <c r="C17" s="54" t="s">
        <v>48</v>
      </c>
      <c r="D17" s="55" t="s">
        <v>40</v>
      </c>
      <c r="E17" s="56">
        <v>1</v>
      </c>
      <c r="F17" s="57"/>
      <c r="G17" s="58">
        <f t="shared" si="0"/>
        <v>0</v>
      </c>
    </row>
    <row r="18" spans="1:7" x14ac:dyDescent="0.2">
      <c r="A18" s="46" t="s">
        <v>49</v>
      </c>
      <c r="B18" s="47" t="s">
        <v>50</v>
      </c>
      <c r="C18" s="54" t="s">
        <v>51</v>
      </c>
      <c r="D18" s="55" t="s">
        <v>40</v>
      </c>
      <c r="E18" s="56">
        <v>2</v>
      </c>
      <c r="F18" s="57"/>
      <c r="G18" s="58">
        <f t="shared" si="0"/>
        <v>0</v>
      </c>
    </row>
    <row r="19" spans="1:7" ht="36" x14ac:dyDescent="0.2">
      <c r="A19" s="46" t="s">
        <v>52</v>
      </c>
      <c r="B19" s="47" t="s">
        <v>50</v>
      </c>
      <c r="C19" s="54" t="s">
        <v>53</v>
      </c>
      <c r="D19" s="55" t="s">
        <v>40</v>
      </c>
      <c r="E19" s="56">
        <v>1</v>
      </c>
      <c r="F19" s="57"/>
      <c r="G19" s="58">
        <f t="shared" si="0"/>
        <v>0</v>
      </c>
    </row>
    <row r="20" spans="1:7" ht="24" x14ac:dyDescent="0.2">
      <c r="A20" s="46" t="s">
        <v>54</v>
      </c>
      <c r="B20" s="47" t="s">
        <v>55</v>
      </c>
      <c r="C20" s="54" t="s">
        <v>56</v>
      </c>
      <c r="D20" s="55" t="s">
        <v>40</v>
      </c>
      <c r="E20" s="56">
        <v>1</v>
      </c>
      <c r="F20" s="57"/>
      <c r="G20" s="58">
        <f t="shared" si="0"/>
        <v>0</v>
      </c>
    </row>
    <row r="21" spans="1:7" ht="48" x14ac:dyDescent="0.2">
      <c r="A21" s="46" t="s">
        <v>57</v>
      </c>
      <c r="B21" s="61" t="s">
        <v>353</v>
      </c>
      <c r="C21" s="62" t="s">
        <v>59</v>
      </c>
      <c r="D21" s="63" t="s">
        <v>60</v>
      </c>
      <c r="E21" s="64">
        <v>860</v>
      </c>
      <c r="F21" s="65"/>
      <c r="G21" s="58">
        <f t="shared" si="0"/>
        <v>0</v>
      </c>
    </row>
    <row r="22" spans="1:7" ht="36" x14ac:dyDescent="0.2">
      <c r="A22" s="46" t="s">
        <v>61</v>
      </c>
      <c r="B22" s="202" t="s">
        <v>354</v>
      </c>
      <c r="C22" s="67" t="s">
        <v>63</v>
      </c>
      <c r="D22" s="63" t="s">
        <v>64</v>
      </c>
      <c r="E22" s="64">
        <v>7000</v>
      </c>
      <c r="F22" s="65"/>
      <c r="G22" s="58">
        <f>SUM(E22*F22)</f>
        <v>0</v>
      </c>
    </row>
    <row r="23" spans="1:7" ht="36" x14ac:dyDescent="0.2">
      <c r="A23" s="46" t="s">
        <v>65</v>
      </c>
      <c r="B23" s="68" t="s">
        <v>355</v>
      </c>
      <c r="C23" s="62" t="s">
        <v>335</v>
      </c>
      <c r="D23" s="63" t="s">
        <v>60</v>
      </c>
      <c r="E23" s="64">
        <v>8300</v>
      </c>
      <c r="F23" s="65"/>
      <c r="G23" s="58">
        <f t="shared" si="0"/>
        <v>0</v>
      </c>
    </row>
    <row r="24" spans="1:7" ht="36" x14ac:dyDescent="0.2">
      <c r="A24" s="46" t="s">
        <v>67</v>
      </c>
      <c r="B24" s="69" t="s">
        <v>50</v>
      </c>
      <c r="C24" s="62" t="s">
        <v>68</v>
      </c>
      <c r="D24" s="63" t="s">
        <v>40</v>
      </c>
      <c r="E24" s="64">
        <v>1</v>
      </c>
      <c r="F24" s="65"/>
      <c r="G24" s="58">
        <f t="shared" si="0"/>
        <v>0</v>
      </c>
    </row>
    <row r="25" spans="1:7" ht="24" x14ac:dyDescent="0.2">
      <c r="A25" s="46" t="s">
        <v>69</v>
      </c>
      <c r="B25" s="69" t="s">
        <v>50</v>
      </c>
      <c r="C25" s="62" t="s">
        <v>70</v>
      </c>
      <c r="D25" s="63" t="s">
        <v>40</v>
      </c>
      <c r="E25" s="64">
        <v>3</v>
      </c>
      <c r="F25" s="65"/>
      <c r="G25" s="58">
        <f t="shared" si="0"/>
        <v>0</v>
      </c>
    </row>
    <row r="26" spans="1:7" ht="36" x14ac:dyDescent="0.2">
      <c r="A26" s="70" t="s">
        <v>71</v>
      </c>
      <c r="B26" s="53" t="s">
        <v>50</v>
      </c>
      <c r="C26" s="54" t="s">
        <v>72</v>
      </c>
      <c r="D26" s="55" t="s">
        <v>40</v>
      </c>
      <c r="E26" s="56">
        <v>10</v>
      </c>
      <c r="F26" s="57"/>
      <c r="G26" s="58">
        <f t="shared" si="0"/>
        <v>0</v>
      </c>
    </row>
    <row r="27" spans="1:7" ht="36" x14ac:dyDescent="0.2">
      <c r="A27" s="70" t="s">
        <v>73</v>
      </c>
      <c r="B27" s="71" t="s">
        <v>340</v>
      </c>
      <c r="C27" s="54" t="s">
        <v>316</v>
      </c>
      <c r="D27" s="55" t="s">
        <v>40</v>
      </c>
      <c r="E27" s="56">
        <v>10</v>
      </c>
      <c r="F27" s="57"/>
      <c r="G27" s="58">
        <f t="shared" si="0"/>
        <v>0</v>
      </c>
    </row>
    <row r="28" spans="1:7" x14ac:dyDescent="0.2">
      <c r="A28" s="46" t="s">
        <v>75</v>
      </c>
      <c r="B28" s="69"/>
      <c r="C28" s="62" t="s">
        <v>76</v>
      </c>
      <c r="D28" s="63" t="s">
        <v>40</v>
      </c>
      <c r="E28" s="64">
        <v>10</v>
      </c>
      <c r="F28" s="65"/>
      <c r="G28" s="58">
        <f>SUM(E28*F28)</f>
        <v>0</v>
      </c>
    </row>
    <row r="29" spans="1:7" ht="24" x14ac:dyDescent="0.2">
      <c r="A29" s="46" t="s">
        <v>77</v>
      </c>
      <c r="B29" s="69"/>
      <c r="C29" s="54" t="s">
        <v>78</v>
      </c>
      <c r="D29" s="63" t="s">
        <v>79</v>
      </c>
      <c r="E29" s="64">
        <v>20</v>
      </c>
      <c r="F29" s="65"/>
      <c r="G29" s="58">
        <f t="shared" si="0"/>
        <v>0</v>
      </c>
    </row>
    <row r="30" spans="1:7" ht="36" x14ac:dyDescent="0.2">
      <c r="A30" s="46" t="s">
        <v>80</v>
      </c>
      <c r="B30" s="61" t="s">
        <v>356</v>
      </c>
      <c r="C30" s="33" t="s">
        <v>82</v>
      </c>
      <c r="D30" s="63" t="s">
        <v>40</v>
      </c>
      <c r="E30" s="64">
        <v>1</v>
      </c>
      <c r="F30" s="65"/>
      <c r="G30" s="58">
        <f t="shared" si="0"/>
        <v>0</v>
      </c>
    </row>
    <row r="31" spans="1:7" ht="24" x14ac:dyDescent="0.2">
      <c r="A31" s="46" t="s">
        <v>83</v>
      </c>
      <c r="B31" s="72"/>
      <c r="C31" s="73" t="s">
        <v>84</v>
      </c>
      <c r="D31" s="74" t="s">
        <v>40</v>
      </c>
      <c r="E31" s="64">
        <v>1</v>
      </c>
      <c r="F31" s="65"/>
      <c r="G31" s="58">
        <f>SUM(E31*F31)</f>
        <v>0</v>
      </c>
    </row>
    <row r="32" spans="1:7" ht="60" x14ac:dyDescent="0.2">
      <c r="A32" s="46" t="s">
        <v>85</v>
      </c>
      <c r="B32" s="61" t="s">
        <v>86</v>
      </c>
      <c r="C32" s="75" t="s">
        <v>358</v>
      </c>
      <c r="D32" s="63" t="s">
        <v>40</v>
      </c>
      <c r="E32" s="64">
        <v>2</v>
      </c>
      <c r="F32" s="65"/>
      <c r="G32" s="58">
        <f t="shared" si="0"/>
        <v>0</v>
      </c>
    </row>
    <row r="33" spans="1:7" x14ac:dyDescent="0.2">
      <c r="A33" s="46" t="s">
        <v>88</v>
      </c>
      <c r="B33" s="69" t="s">
        <v>89</v>
      </c>
      <c r="C33" s="62" t="s">
        <v>90</v>
      </c>
      <c r="D33" s="63" t="s">
        <v>40</v>
      </c>
      <c r="E33" s="64">
        <v>60</v>
      </c>
      <c r="F33" s="65"/>
      <c r="G33" s="58">
        <f t="shared" si="0"/>
        <v>0</v>
      </c>
    </row>
    <row r="34" spans="1:7" ht="24" x14ac:dyDescent="0.2">
      <c r="A34" s="46" t="s">
        <v>91</v>
      </c>
      <c r="B34" s="61" t="s">
        <v>92</v>
      </c>
      <c r="C34" s="62" t="s">
        <v>93</v>
      </c>
      <c r="D34" s="63" t="s">
        <v>40</v>
      </c>
      <c r="E34" s="64">
        <v>1</v>
      </c>
      <c r="F34" s="65"/>
      <c r="G34" s="58">
        <f t="shared" si="0"/>
        <v>0</v>
      </c>
    </row>
    <row r="35" spans="1:7" x14ac:dyDescent="0.2">
      <c r="A35" s="46" t="s">
        <v>94</v>
      </c>
      <c r="B35" s="69" t="s">
        <v>95</v>
      </c>
      <c r="C35" s="62" t="s">
        <v>96</v>
      </c>
      <c r="D35" s="63" t="s">
        <v>40</v>
      </c>
      <c r="E35" s="64">
        <v>2</v>
      </c>
      <c r="F35" s="65"/>
      <c r="G35" s="58">
        <f t="shared" si="0"/>
        <v>0</v>
      </c>
    </row>
    <row r="36" spans="1:7" x14ac:dyDescent="0.2">
      <c r="A36" s="46" t="s">
        <v>97</v>
      </c>
      <c r="B36" s="53" t="s">
        <v>95</v>
      </c>
      <c r="C36" s="54" t="s">
        <v>98</v>
      </c>
      <c r="D36" s="55" t="s">
        <v>40</v>
      </c>
      <c r="E36" s="56">
        <v>20</v>
      </c>
      <c r="F36" s="57"/>
      <c r="G36" s="58">
        <f>SUM(E36*F36)</f>
        <v>0</v>
      </c>
    </row>
    <row r="37" spans="1:7" ht="36" x14ac:dyDescent="0.2">
      <c r="A37" s="70" t="s">
        <v>99</v>
      </c>
      <c r="B37" s="53" t="s">
        <v>341</v>
      </c>
      <c r="C37" s="62" t="s">
        <v>100</v>
      </c>
      <c r="D37" s="63" t="s">
        <v>40</v>
      </c>
      <c r="E37" s="64">
        <v>10</v>
      </c>
      <c r="F37" s="65"/>
      <c r="G37" s="58">
        <f t="shared" si="0"/>
        <v>0</v>
      </c>
    </row>
    <row r="38" spans="1:7" ht="24" x14ac:dyDescent="0.2">
      <c r="A38" s="70" t="s">
        <v>101</v>
      </c>
      <c r="B38" s="53" t="s">
        <v>55</v>
      </c>
      <c r="C38" s="54" t="s">
        <v>102</v>
      </c>
      <c r="D38" s="55" t="s">
        <v>40</v>
      </c>
      <c r="E38" s="56">
        <v>1</v>
      </c>
      <c r="F38" s="57"/>
      <c r="G38" s="76">
        <f t="shared" si="0"/>
        <v>0</v>
      </c>
    </row>
    <row r="39" spans="1:7" ht="36" x14ac:dyDescent="0.2">
      <c r="A39" s="70" t="s">
        <v>103</v>
      </c>
      <c r="B39" s="53" t="s">
        <v>55</v>
      </c>
      <c r="C39" s="54" t="s">
        <v>104</v>
      </c>
      <c r="D39" s="55" t="s">
        <v>40</v>
      </c>
      <c r="E39" s="56">
        <v>1</v>
      </c>
      <c r="F39" s="57"/>
      <c r="G39" s="76">
        <f t="shared" si="0"/>
        <v>0</v>
      </c>
    </row>
    <row r="40" spans="1:7" x14ac:dyDescent="0.2">
      <c r="A40" s="46" t="s">
        <v>105</v>
      </c>
      <c r="B40" s="69" t="s">
        <v>55</v>
      </c>
      <c r="C40" s="62" t="s">
        <v>106</v>
      </c>
      <c r="D40" s="63" t="s">
        <v>40</v>
      </c>
      <c r="E40" s="64">
        <v>2</v>
      </c>
      <c r="F40" s="65"/>
      <c r="G40" s="58">
        <f t="shared" si="0"/>
        <v>0</v>
      </c>
    </row>
    <row r="41" spans="1:7" x14ac:dyDescent="0.2">
      <c r="A41" s="46" t="s">
        <v>107</v>
      </c>
      <c r="B41" s="69" t="s">
        <v>55</v>
      </c>
      <c r="C41" s="62" t="s">
        <v>108</v>
      </c>
      <c r="D41" s="63" t="s">
        <v>40</v>
      </c>
      <c r="E41" s="64">
        <v>4</v>
      </c>
      <c r="F41" s="65"/>
      <c r="G41" s="58">
        <f t="shared" si="0"/>
        <v>0</v>
      </c>
    </row>
    <row r="42" spans="1:7" x14ac:dyDescent="0.2">
      <c r="A42" s="46" t="s">
        <v>109</v>
      </c>
      <c r="B42" s="69"/>
      <c r="C42" s="62" t="s">
        <v>110</v>
      </c>
      <c r="D42" s="63" t="s">
        <v>40</v>
      </c>
      <c r="E42" s="64">
        <v>3</v>
      </c>
      <c r="F42" s="65"/>
      <c r="G42" s="58">
        <f t="shared" si="0"/>
        <v>0</v>
      </c>
    </row>
    <row r="43" spans="1:7" x14ac:dyDescent="0.2">
      <c r="A43" s="46" t="s">
        <v>111</v>
      </c>
      <c r="B43" s="69" t="s">
        <v>112</v>
      </c>
      <c r="C43" s="62" t="s">
        <v>113</v>
      </c>
      <c r="D43" s="63" t="s">
        <v>40</v>
      </c>
      <c r="E43" s="64">
        <v>3</v>
      </c>
      <c r="F43" s="65"/>
      <c r="G43" s="58">
        <f t="shared" si="0"/>
        <v>0</v>
      </c>
    </row>
    <row r="44" spans="1:7" x14ac:dyDescent="0.2">
      <c r="A44" s="46" t="s">
        <v>114</v>
      </c>
      <c r="B44" s="69" t="s">
        <v>115</v>
      </c>
      <c r="C44" s="62" t="s">
        <v>116</v>
      </c>
      <c r="D44" s="63" t="s">
        <v>40</v>
      </c>
      <c r="E44" s="64">
        <v>1</v>
      </c>
      <c r="F44" s="65"/>
      <c r="G44" s="58">
        <f>SUM(E44*F44)</f>
        <v>0</v>
      </c>
    </row>
    <row r="45" spans="1:7" x14ac:dyDescent="0.2">
      <c r="A45" s="46" t="s">
        <v>117</v>
      </c>
      <c r="B45" s="69" t="s">
        <v>118</v>
      </c>
      <c r="C45" s="62" t="s">
        <v>119</v>
      </c>
      <c r="D45" s="63" t="s">
        <v>40</v>
      </c>
      <c r="E45" s="64">
        <v>2</v>
      </c>
      <c r="F45" s="65"/>
      <c r="G45" s="58">
        <f t="shared" si="0"/>
        <v>0</v>
      </c>
    </row>
    <row r="46" spans="1:7" x14ac:dyDescent="0.2">
      <c r="A46" s="46" t="s">
        <v>120</v>
      </c>
      <c r="B46" s="69" t="s">
        <v>118</v>
      </c>
      <c r="C46" s="62" t="s">
        <v>121</v>
      </c>
      <c r="D46" s="63" t="s">
        <v>40</v>
      </c>
      <c r="E46" s="64">
        <v>1</v>
      </c>
      <c r="F46" s="65"/>
      <c r="G46" s="58">
        <f t="shared" si="0"/>
        <v>0</v>
      </c>
    </row>
    <row r="47" spans="1:7" x14ac:dyDescent="0.2">
      <c r="A47" s="46" t="s">
        <v>122</v>
      </c>
      <c r="B47" s="69" t="s">
        <v>115</v>
      </c>
      <c r="C47" s="62" t="s">
        <v>123</v>
      </c>
      <c r="D47" s="63" t="s">
        <v>40</v>
      </c>
      <c r="E47" s="64">
        <v>1</v>
      </c>
      <c r="F47" s="65"/>
      <c r="G47" s="58">
        <f>SUM(E47*F47)</f>
        <v>0</v>
      </c>
    </row>
    <row r="48" spans="1:7" x14ac:dyDescent="0.2">
      <c r="A48" s="46" t="s">
        <v>124</v>
      </c>
      <c r="B48" s="69" t="s">
        <v>115</v>
      </c>
      <c r="C48" s="62" t="s">
        <v>125</v>
      </c>
      <c r="D48" s="63" t="s">
        <v>40</v>
      </c>
      <c r="E48" s="64">
        <v>1</v>
      </c>
      <c r="F48" s="65"/>
      <c r="G48" s="58">
        <f>SUM(E48*F48)</f>
        <v>0</v>
      </c>
    </row>
    <row r="49" spans="1:7" x14ac:dyDescent="0.2">
      <c r="A49" s="46" t="s">
        <v>126</v>
      </c>
      <c r="B49" s="69" t="s">
        <v>115</v>
      </c>
      <c r="C49" s="62" t="s">
        <v>127</v>
      </c>
      <c r="D49" s="63" t="s">
        <v>40</v>
      </c>
      <c r="E49" s="64">
        <v>1</v>
      </c>
      <c r="F49" s="65"/>
      <c r="G49" s="58">
        <f t="shared" si="0"/>
        <v>0</v>
      </c>
    </row>
    <row r="50" spans="1:7" x14ac:dyDescent="0.2">
      <c r="A50" s="46" t="s">
        <v>128</v>
      </c>
      <c r="B50" s="69"/>
      <c r="C50" s="62" t="s">
        <v>129</v>
      </c>
      <c r="D50" s="63" t="s">
        <v>79</v>
      </c>
      <c r="E50" s="64">
        <v>50</v>
      </c>
      <c r="F50" s="65"/>
      <c r="G50" s="58">
        <f t="shared" si="0"/>
        <v>0</v>
      </c>
    </row>
    <row r="51" spans="1:7" x14ac:dyDescent="0.2">
      <c r="A51" s="46" t="s">
        <v>130</v>
      </c>
      <c r="B51" s="69"/>
      <c r="C51" s="62" t="s">
        <v>131</v>
      </c>
      <c r="D51" s="63" t="s">
        <v>79</v>
      </c>
      <c r="E51" s="64">
        <v>6</v>
      </c>
      <c r="F51" s="65"/>
      <c r="G51" s="58">
        <f t="shared" si="0"/>
        <v>0</v>
      </c>
    </row>
    <row r="52" spans="1:7" x14ac:dyDescent="0.2">
      <c r="A52" s="46" t="s">
        <v>132</v>
      </c>
      <c r="B52" s="69"/>
      <c r="C52" s="62" t="s">
        <v>133</v>
      </c>
      <c r="D52" s="63" t="s">
        <v>79</v>
      </c>
      <c r="E52" s="64">
        <v>4</v>
      </c>
      <c r="F52" s="65"/>
      <c r="G52" s="77">
        <f t="shared" si="0"/>
        <v>0</v>
      </c>
    </row>
    <row r="53" spans="1:7" x14ac:dyDescent="0.2">
      <c r="A53" s="46" t="s">
        <v>134</v>
      </c>
      <c r="B53" s="69" t="s">
        <v>112</v>
      </c>
      <c r="C53" s="62" t="s">
        <v>135</v>
      </c>
      <c r="D53" s="63" t="s">
        <v>40</v>
      </c>
      <c r="E53" s="64">
        <v>1</v>
      </c>
      <c r="F53" s="65"/>
      <c r="G53" s="77">
        <f t="shared" si="0"/>
        <v>0</v>
      </c>
    </row>
    <row r="54" spans="1:7" x14ac:dyDescent="0.2">
      <c r="A54" s="46" t="s">
        <v>136</v>
      </c>
      <c r="B54" s="69" t="s">
        <v>112</v>
      </c>
      <c r="C54" s="62" t="s">
        <v>137</v>
      </c>
      <c r="D54" s="63" t="s">
        <v>40</v>
      </c>
      <c r="E54" s="64">
        <v>3</v>
      </c>
      <c r="F54" s="65"/>
      <c r="G54" s="77">
        <f t="shared" si="0"/>
        <v>0</v>
      </c>
    </row>
    <row r="55" spans="1:7" x14ac:dyDescent="0.2">
      <c r="A55" s="46" t="s">
        <v>138</v>
      </c>
      <c r="B55" s="69" t="s">
        <v>139</v>
      </c>
      <c r="C55" s="62" t="s">
        <v>140</v>
      </c>
      <c r="D55" s="63" t="s">
        <v>40</v>
      </c>
      <c r="E55" s="64">
        <v>1</v>
      </c>
      <c r="F55" s="65"/>
      <c r="G55" s="77">
        <f t="shared" si="0"/>
        <v>0</v>
      </c>
    </row>
    <row r="56" spans="1:7" x14ac:dyDescent="0.2">
      <c r="A56" s="46" t="s">
        <v>141</v>
      </c>
      <c r="B56" s="69" t="s">
        <v>139</v>
      </c>
      <c r="C56" s="62" t="s">
        <v>142</v>
      </c>
      <c r="D56" s="55" t="s">
        <v>40</v>
      </c>
      <c r="E56" s="56">
        <v>1</v>
      </c>
      <c r="F56" s="57"/>
      <c r="G56" s="77">
        <f t="shared" si="0"/>
        <v>0</v>
      </c>
    </row>
    <row r="57" spans="1:7" x14ac:dyDescent="0.2">
      <c r="A57" s="70" t="s">
        <v>143</v>
      </c>
      <c r="B57" s="53" t="s">
        <v>144</v>
      </c>
      <c r="C57" s="54" t="s">
        <v>145</v>
      </c>
      <c r="D57" s="55" t="s">
        <v>40</v>
      </c>
      <c r="E57" s="56">
        <v>1</v>
      </c>
      <c r="F57" s="57"/>
      <c r="G57" s="58">
        <f t="shared" si="0"/>
        <v>0</v>
      </c>
    </row>
    <row r="58" spans="1:7" x14ac:dyDescent="0.2">
      <c r="A58" s="70" t="s">
        <v>146</v>
      </c>
      <c r="B58" s="71" t="s">
        <v>342</v>
      </c>
      <c r="C58" s="54" t="s">
        <v>148</v>
      </c>
      <c r="D58" s="55" t="s">
        <v>40</v>
      </c>
      <c r="E58" s="56">
        <v>2</v>
      </c>
      <c r="F58" s="57"/>
      <c r="G58" s="58">
        <f t="shared" si="0"/>
        <v>0</v>
      </c>
    </row>
    <row r="59" spans="1:7" x14ac:dyDescent="0.2">
      <c r="A59" s="46" t="s">
        <v>149</v>
      </c>
      <c r="B59" s="71" t="s">
        <v>342</v>
      </c>
      <c r="C59" s="54" t="s">
        <v>150</v>
      </c>
      <c r="D59" s="55" t="s">
        <v>40</v>
      </c>
      <c r="E59" s="56">
        <v>3</v>
      </c>
      <c r="F59" s="57"/>
      <c r="G59" s="77">
        <f t="shared" si="0"/>
        <v>0</v>
      </c>
    </row>
    <row r="60" spans="1:7" ht="36" x14ac:dyDescent="0.2">
      <c r="A60" s="46" t="s">
        <v>151</v>
      </c>
      <c r="B60" s="71" t="s">
        <v>343</v>
      </c>
      <c r="C60" s="54" t="s">
        <v>153</v>
      </c>
      <c r="D60" s="55" t="s">
        <v>154</v>
      </c>
      <c r="E60" s="56">
        <v>30</v>
      </c>
      <c r="F60" s="57"/>
      <c r="G60" s="77">
        <f t="shared" si="0"/>
        <v>0</v>
      </c>
    </row>
    <row r="61" spans="1:7" ht="36" x14ac:dyDescent="0.2">
      <c r="A61" s="46" t="s">
        <v>155</v>
      </c>
      <c r="B61" s="71" t="s">
        <v>343</v>
      </c>
      <c r="C61" s="54" t="s">
        <v>156</v>
      </c>
      <c r="D61" s="55" t="s">
        <v>154</v>
      </c>
      <c r="E61" s="56">
        <v>50</v>
      </c>
      <c r="F61" s="57"/>
      <c r="G61" s="77">
        <f t="shared" si="0"/>
        <v>0</v>
      </c>
    </row>
    <row r="62" spans="1:7" ht="36" x14ac:dyDescent="0.2">
      <c r="A62" s="46" t="s">
        <v>157</v>
      </c>
      <c r="B62" s="71" t="s">
        <v>343</v>
      </c>
      <c r="C62" s="54" t="s">
        <v>158</v>
      </c>
      <c r="D62" s="55" t="s">
        <v>154</v>
      </c>
      <c r="E62" s="56">
        <v>80</v>
      </c>
      <c r="F62" s="57"/>
      <c r="G62" s="77">
        <f t="shared" si="0"/>
        <v>0</v>
      </c>
    </row>
    <row r="63" spans="1:7" ht="36" x14ac:dyDescent="0.2">
      <c r="A63" s="46" t="s">
        <v>159</v>
      </c>
      <c r="B63" s="71" t="s">
        <v>343</v>
      </c>
      <c r="C63" s="54" t="s">
        <v>160</v>
      </c>
      <c r="D63" s="55" t="s">
        <v>154</v>
      </c>
      <c r="E63" s="56">
        <v>160</v>
      </c>
      <c r="F63" s="57"/>
      <c r="G63" s="77">
        <f t="shared" si="0"/>
        <v>0</v>
      </c>
    </row>
    <row r="64" spans="1:7" ht="36" x14ac:dyDescent="0.2">
      <c r="A64" s="46" t="s">
        <v>161</v>
      </c>
      <c r="B64" s="71" t="s">
        <v>343</v>
      </c>
      <c r="C64" s="54" t="s">
        <v>162</v>
      </c>
      <c r="D64" s="55" t="s">
        <v>154</v>
      </c>
      <c r="E64" s="56">
        <v>120</v>
      </c>
      <c r="F64" s="57"/>
      <c r="G64" s="77">
        <f t="shared" si="0"/>
        <v>0</v>
      </c>
    </row>
    <row r="65" spans="1:7" ht="36" x14ac:dyDescent="0.2">
      <c r="A65" s="46" t="s">
        <v>163</v>
      </c>
      <c r="B65" s="71" t="s">
        <v>343</v>
      </c>
      <c r="C65" s="54" t="s">
        <v>164</v>
      </c>
      <c r="D65" s="55" t="s">
        <v>154</v>
      </c>
      <c r="E65" s="56">
        <v>80</v>
      </c>
      <c r="F65" s="57"/>
      <c r="G65" s="77">
        <f t="shared" si="0"/>
        <v>0</v>
      </c>
    </row>
    <row r="66" spans="1:7" ht="36" x14ac:dyDescent="0.2">
      <c r="A66" s="46" t="s">
        <v>165</v>
      </c>
      <c r="B66" s="71" t="s">
        <v>343</v>
      </c>
      <c r="C66" s="54" t="s">
        <v>166</v>
      </c>
      <c r="D66" s="55" t="s">
        <v>154</v>
      </c>
      <c r="E66" s="56">
        <v>100</v>
      </c>
      <c r="F66" s="57"/>
      <c r="G66" s="77">
        <f t="shared" si="0"/>
        <v>0</v>
      </c>
    </row>
    <row r="67" spans="1:7" ht="36" x14ac:dyDescent="0.2">
      <c r="A67" s="46" t="s">
        <v>167</v>
      </c>
      <c r="B67" s="71" t="s">
        <v>343</v>
      </c>
      <c r="C67" s="54" t="s">
        <v>168</v>
      </c>
      <c r="D67" s="55" t="s">
        <v>154</v>
      </c>
      <c r="E67" s="56">
        <v>250</v>
      </c>
      <c r="F67" s="57"/>
      <c r="G67" s="77">
        <f t="shared" si="0"/>
        <v>0</v>
      </c>
    </row>
    <row r="68" spans="1:7" ht="36" x14ac:dyDescent="0.2">
      <c r="A68" s="46" t="s">
        <v>169</v>
      </c>
      <c r="B68" s="71" t="s">
        <v>343</v>
      </c>
      <c r="C68" s="54" t="s">
        <v>170</v>
      </c>
      <c r="D68" s="55" t="s">
        <v>154</v>
      </c>
      <c r="E68" s="56">
        <v>200</v>
      </c>
      <c r="F68" s="57"/>
      <c r="G68" s="77">
        <f t="shared" si="0"/>
        <v>0</v>
      </c>
    </row>
    <row r="69" spans="1:7" ht="36" x14ac:dyDescent="0.2">
      <c r="A69" s="46" t="s">
        <v>171</v>
      </c>
      <c r="B69" s="71" t="s">
        <v>343</v>
      </c>
      <c r="C69" s="54" t="s">
        <v>172</v>
      </c>
      <c r="D69" s="55" t="s">
        <v>154</v>
      </c>
      <c r="E69" s="56">
        <v>150</v>
      </c>
      <c r="F69" s="57"/>
      <c r="G69" s="77">
        <f t="shared" si="0"/>
        <v>0</v>
      </c>
    </row>
    <row r="70" spans="1:7" ht="36" x14ac:dyDescent="0.2">
      <c r="A70" s="46" t="s">
        <v>173</v>
      </c>
      <c r="B70" s="71" t="s">
        <v>343</v>
      </c>
      <c r="C70" s="54" t="s">
        <v>174</v>
      </c>
      <c r="D70" s="55" t="s">
        <v>154</v>
      </c>
      <c r="E70" s="56">
        <v>225</v>
      </c>
      <c r="F70" s="57"/>
      <c r="G70" s="77">
        <f t="shared" si="0"/>
        <v>0</v>
      </c>
    </row>
    <row r="71" spans="1:7" ht="36" x14ac:dyDescent="0.2">
      <c r="A71" s="46" t="s">
        <v>175</v>
      </c>
      <c r="B71" s="53" t="s">
        <v>176</v>
      </c>
      <c r="C71" s="54" t="s">
        <v>320</v>
      </c>
      <c r="D71" s="55" t="s">
        <v>154</v>
      </c>
      <c r="E71" s="56">
        <v>1500</v>
      </c>
      <c r="F71" s="57"/>
      <c r="G71" s="77">
        <f t="shared" si="0"/>
        <v>0</v>
      </c>
    </row>
    <row r="72" spans="1:7" ht="36" x14ac:dyDescent="0.2">
      <c r="A72" s="46" t="s">
        <v>177</v>
      </c>
      <c r="B72" s="71" t="s">
        <v>343</v>
      </c>
      <c r="C72" s="54" t="s">
        <v>187</v>
      </c>
      <c r="D72" s="55" t="s">
        <v>154</v>
      </c>
      <c r="E72" s="56">
        <v>180</v>
      </c>
      <c r="F72" s="57"/>
      <c r="G72" s="58">
        <f t="shared" si="0"/>
        <v>0</v>
      </c>
    </row>
    <row r="73" spans="1:7" ht="36" x14ac:dyDescent="0.2">
      <c r="A73" s="46" t="s">
        <v>178</v>
      </c>
      <c r="B73" s="71" t="s">
        <v>343</v>
      </c>
      <c r="C73" s="54" t="s">
        <v>189</v>
      </c>
      <c r="D73" s="55" t="s">
        <v>154</v>
      </c>
      <c r="E73" s="56">
        <v>40</v>
      </c>
      <c r="F73" s="57"/>
      <c r="G73" s="76">
        <f t="shared" si="0"/>
        <v>0</v>
      </c>
    </row>
    <row r="74" spans="1:7" ht="36" x14ac:dyDescent="0.2">
      <c r="A74" s="46" t="s">
        <v>179</v>
      </c>
      <c r="B74" s="71" t="s">
        <v>343</v>
      </c>
      <c r="C74" s="54" t="s">
        <v>191</v>
      </c>
      <c r="D74" s="55" t="s">
        <v>154</v>
      </c>
      <c r="E74" s="56">
        <v>200</v>
      </c>
      <c r="F74" s="57"/>
      <c r="G74" s="76">
        <f t="shared" si="0"/>
        <v>0</v>
      </c>
    </row>
    <row r="75" spans="1:7" ht="36" x14ac:dyDescent="0.2">
      <c r="A75" s="46" t="s">
        <v>180</v>
      </c>
      <c r="B75" s="71" t="s">
        <v>343</v>
      </c>
      <c r="C75" s="54" t="s">
        <v>193</v>
      </c>
      <c r="D75" s="55" t="s">
        <v>154</v>
      </c>
      <c r="E75" s="56">
        <v>200</v>
      </c>
      <c r="F75" s="57"/>
      <c r="G75" s="77">
        <f t="shared" si="0"/>
        <v>0</v>
      </c>
    </row>
    <row r="76" spans="1:7" ht="36" x14ac:dyDescent="0.2">
      <c r="A76" s="46" t="s">
        <v>181</v>
      </c>
      <c r="B76" s="71" t="s">
        <v>343</v>
      </c>
      <c r="C76" s="54" t="s">
        <v>195</v>
      </c>
      <c r="D76" s="55" t="s">
        <v>154</v>
      </c>
      <c r="E76" s="56">
        <v>40</v>
      </c>
      <c r="F76" s="57"/>
      <c r="G76" s="77">
        <f t="shared" si="0"/>
        <v>0</v>
      </c>
    </row>
    <row r="77" spans="1:7" ht="36" x14ac:dyDescent="0.2">
      <c r="A77" s="46" t="s">
        <v>182</v>
      </c>
      <c r="B77" s="71" t="s">
        <v>343</v>
      </c>
      <c r="C77" s="54" t="s">
        <v>197</v>
      </c>
      <c r="D77" s="55" t="s">
        <v>154</v>
      </c>
      <c r="E77" s="56">
        <v>40</v>
      </c>
      <c r="F77" s="57"/>
      <c r="G77" s="77">
        <f t="shared" si="0"/>
        <v>0</v>
      </c>
    </row>
    <row r="78" spans="1:7" ht="36" x14ac:dyDescent="0.2">
      <c r="A78" s="46" t="s">
        <v>183</v>
      </c>
      <c r="B78" s="71" t="s">
        <v>343</v>
      </c>
      <c r="C78" s="54" t="s">
        <v>199</v>
      </c>
      <c r="D78" s="55" t="s">
        <v>154</v>
      </c>
      <c r="E78" s="56">
        <v>20</v>
      </c>
      <c r="F78" s="57"/>
      <c r="G78" s="77">
        <f t="shared" si="0"/>
        <v>0</v>
      </c>
    </row>
    <row r="79" spans="1:7" ht="36" x14ac:dyDescent="0.2">
      <c r="A79" s="46" t="s">
        <v>184</v>
      </c>
      <c r="B79" s="71" t="s">
        <v>343</v>
      </c>
      <c r="C79" s="54" t="s">
        <v>201</v>
      </c>
      <c r="D79" s="55" t="s">
        <v>154</v>
      </c>
      <c r="E79" s="56">
        <v>20</v>
      </c>
      <c r="F79" s="57"/>
      <c r="G79" s="77">
        <f t="shared" si="0"/>
        <v>0</v>
      </c>
    </row>
    <row r="80" spans="1:7" ht="36" x14ac:dyDescent="0.2">
      <c r="A80" s="46" t="s">
        <v>185</v>
      </c>
      <c r="B80" s="71" t="s">
        <v>343</v>
      </c>
      <c r="C80" s="54" t="s">
        <v>203</v>
      </c>
      <c r="D80" s="55" t="s">
        <v>154</v>
      </c>
      <c r="E80" s="56">
        <v>20</v>
      </c>
      <c r="F80" s="57"/>
      <c r="G80" s="77">
        <f t="shared" si="0"/>
        <v>0</v>
      </c>
    </row>
    <row r="81" spans="1:7" ht="36" x14ac:dyDescent="0.2">
      <c r="A81" s="46" t="s">
        <v>186</v>
      </c>
      <c r="B81" s="71" t="s">
        <v>343</v>
      </c>
      <c r="C81" s="54" t="s">
        <v>205</v>
      </c>
      <c r="D81" s="55" t="s">
        <v>154</v>
      </c>
      <c r="E81" s="56">
        <v>30</v>
      </c>
      <c r="F81" s="57"/>
      <c r="G81" s="77">
        <f t="shared" ref="G81:G92" si="1">SUM(E81*F81)</f>
        <v>0</v>
      </c>
    </row>
    <row r="82" spans="1:7" ht="36" x14ac:dyDescent="0.2">
      <c r="A82" s="46" t="s">
        <v>188</v>
      </c>
      <c r="B82" s="71" t="s">
        <v>343</v>
      </c>
      <c r="C82" s="54" t="s">
        <v>207</v>
      </c>
      <c r="D82" s="55" t="s">
        <v>154</v>
      </c>
      <c r="E82" s="56">
        <v>40</v>
      </c>
      <c r="F82" s="57"/>
      <c r="G82" s="77">
        <f t="shared" si="1"/>
        <v>0</v>
      </c>
    </row>
    <row r="83" spans="1:7" ht="36" x14ac:dyDescent="0.2">
      <c r="A83" s="46" t="s">
        <v>190</v>
      </c>
      <c r="B83" s="71" t="s">
        <v>343</v>
      </c>
      <c r="C83" s="54" t="s">
        <v>209</v>
      </c>
      <c r="D83" s="55" t="s">
        <v>154</v>
      </c>
      <c r="E83" s="56">
        <v>15</v>
      </c>
      <c r="F83" s="57"/>
      <c r="G83" s="77">
        <f t="shared" si="1"/>
        <v>0</v>
      </c>
    </row>
    <row r="84" spans="1:7" ht="36" x14ac:dyDescent="0.2">
      <c r="A84" s="46" t="s">
        <v>192</v>
      </c>
      <c r="B84" s="71" t="s">
        <v>343</v>
      </c>
      <c r="C84" s="54" t="s">
        <v>211</v>
      </c>
      <c r="D84" s="55" t="s">
        <v>154</v>
      </c>
      <c r="E84" s="56">
        <v>25</v>
      </c>
      <c r="F84" s="57"/>
      <c r="G84" s="77">
        <f t="shared" si="1"/>
        <v>0</v>
      </c>
    </row>
    <row r="85" spans="1:7" ht="36" x14ac:dyDescent="0.2">
      <c r="A85" s="46" t="s">
        <v>194</v>
      </c>
      <c r="B85" s="71" t="s">
        <v>343</v>
      </c>
      <c r="C85" s="54" t="s">
        <v>213</v>
      </c>
      <c r="D85" s="55" t="s">
        <v>154</v>
      </c>
      <c r="E85" s="56">
        <v>25</v>
      </c>
      <c r="F85" s="57"/>
      <c r="G85" s="77">
        <f t="shared" si="1"/>
        <v>0</v>
      </c>
    </row>
    <row r="86" spans="1:7" ht="36" x14ac:dyDescent="0.2">
      <c r="A86" s="46" t="s">
        <v>196</v>
      </c>
      <c r="B86" s="71" t="s">
        <v>343</v>
      </c>
      <c r="C86" s="54" t="s">
        <v>215</v>
      </c>
      <c r="D86" s="55" t="s">
        <v>154</v>
      </c>
      <c r="E86" s="56">
        <v>200</v>
      </c>
      <c r="F86" s="57"/>
      <c r="G86" s="77">
        <f t="shared" si="1"/>
        <v>0</v>
      </c>
    </row>
    <row r="87" spans="1:7" ht="36" x14ac:dyDescent="0.2">
      <c r="A87" s="46" t="s">
        <v>198</v>
      </c>
      <c r="B87" s="71" t="s">
        <v>343</v>
      </c>
      <c r="C87" s="54" t="s">
        <v>217</v>
      </c>
      <c r="D87" s="55" t="s">
        <v>154</v>
      </c>
      <c r="E87" s="56">
        <v>50</v>
      </c>
      <c r="F87" s="57"/>
      <c r="G87" s="77">
        <f t="shared" si="1"/>
        <v>0</v>
      </c>
    </row>
    <row r="88" spans="1:7" ht="36" x14ac:dyDescent="0.2">
      <c r="A88" s="46" t="s">
        <v>200</v>
      </c>
      <c r="B88" s="71" t="s">
        <v>343</v>
      </c>
      <c r="C88" s="54" t="s">
        <v>219</v>
      </c>
      <c r="D88" s="55" t="s">
        <v>154</v>
      </c>
      <c r="E88" s="56">
        <v>80</v>
      </c>
      <c r="F88" s="57"/>
      <c r="G88" s="77">
        <f t="shared" si="1"/>
        <v>0</v>
      </c>
    </row>
    <row r="89" spans="1:7" ht="36" x14ac:dyDescent="0.2">
      <c r="A89" s="46" t="s">
        <v>202</v>
      </c>
      <c r="B89" s="71" t="s">
        <v>343</v>
      </c>
      <c r="C89" s="54" t="s">
        <v>221</v>
      </c>
      <c r="D89" s="55" t="s">
        <v>154</v>
      </c>
      <c r="E89" s="56">
        <v>60</v>
      </c>
      <c r="F89" s="57"/>
      <c r="G89" s="77">
        <f t="shared" si="1"/>
        <v>0</v>
      </c>
    </row>
    <row r="90" spans="1:7" ht="36" x14ac:dyDescent="0.2">
      <c r="A90" s="46" t="s">
        <v>204</v>
      </c>
      <c r="B90" s="71" t="s">
        <v>343</v>
      </c>
      <c r="C90" s="54" t="s">
        <v>223</v>
      </c>
      <c r="D90" s="55" t="s">
        <v>154</v>
      </c>
      <c r="E90" s="56">
        <v>50</v>
      </c>
      <c r="F90" s="57"/>
      <c r="G90" s="58">
        <f t="shared" si="1"/>
        <v>0</v>
      </c>
    </row>
    <row r="91" spans="1:7" ht="36" x14ac:dyDescent="0.2">
      <c r="A91" s="46" t="s">
        <v>206</v>
      </c>
      <c r="B91" s="71" t="s">
        <v>343</v>
      </c>
      <c r="C91" s="54" t="s">
        <v>225</v>
      </c>
      <c r="D91" s="55" t="s">
        <v>154</v>
      </c>
      <c r="E91" s="56">
        <v>40</v>
      </c>
      <c r="F91" s="57"/>
      <c r="G91" s="58">
        <f t="shared" si="1"/>
        <v>0</v>
      </c>
    </row>
    <row r="92" spans="1:7" x14ac:dyDescent="0.2">
      <c r="A92" s="46" t="s">
        <v>208</v>
      </c>
      <c r="B92" s="69"/>
      <c r="C92" s="54" t="s">
        <v>227</v>
      </c>
      <c r="D92" s="55" t="s">
        <v>64</v>
      </c>
      <c r="E92" s="56">
        <v>10</v>
      </c>
      <c r="F92" s="65"/>
      <c r="G92" s="77">
        <f t="shared" si="1"/>
        <v>0</v>
      </c>
    </row>
    <row r="93" spans="1:7" x14ac:dyDescent="0.2">
      <c r="A93" s="46" t="s">
        <v>210</v>
      </c>
      <c r="B93" s="78"/>
      <c r="C93" s="79" t="s">
        <v>229</v>
      </c>
      <c r="D93" s="63" t="s">
        <v>64</v>
      </c>
      <c r="E93" s="80">
        <v>8</v>
      </c>
      <c r="F93" s="81"/>
      <c r="G93" s="82">
        <f>SUM(E93*F93)</f>
        <v>0</v>
      </c>
    </row>
    <row r="94" spans="1:7" x14ac:dyDescent="0.2">
      <c r="A94" s="46" t="s">
        <v>212</v>
      </c>
      <c r="B94" s="78" t="s">
        <v>344</v>
      </c>
      <c r="C94" s="83" t="s">
        <v>231</v>
      </c>
      <c r="D94" s="84" t="s">
        <v>30</v>
      </c>
      <c r="E94" s="85">
        <v>1</v>
      </c>
      <c r="F94" s="86"/>
      <c r="G94" s="87">
        <f>SUM(E94*F94)</f>
        <v>0</v>
      </c>
    </row>
    <row r="95" spans="1:7" ht="24" x14ac:dyDescent="0.2">
      <c r="A95" s="46" t="s">
        <v>214</v>
      </c>
      <c r="B95" s="88"/>
      <c r="C95" s="89" t="s">
        <v>318</v>
      </c>
      <c r="D95" s="90" t="s">
        <v>79</v>
      </c>
      <c r="E95" s="91">
        <v>10</v>
      </c>
      <c r="F95" s="92"/>
      <c r="G95" s="93">
        <f>SUM(E95*F95)</f>
        <v>0</v>
      </c>
    </row>
    <row r="96" spans="1:7" ht="12.75" thickBot="1" x14ac:dyDescent="0.25">
      <c r="A96" s="23"/>
      <c r="B96" s="23"/>
      <c r="D96" s="23"/>
      <c r="E96" s="23"/>
      <c r="F96" s="23"/>
      <c r="G96" s="94"/>
    </row>
    <row r="97" spans="1:7" ht="12.75" thickBot="1" x14ac:dyDescent="0.25">
      <c r="A97" s="211" t="s">
        <v>321</v>
      </c>
      <c r="B97" s="212"/>
      <c r="C97" s="212"/>
      <c r="D97" s="212"/>
      <c r="E97" s="212"/>
      <c r="F97" s="213"/>
      <c r="G97" s="95">
        <f>SUM(G9:G95)</f>
        <v>170000</v>
      </c>
    </row>
    <row r="98" spans="1:7" x14ac:dyDescent="0.2">
      <c r="A98" s="96"/>
      <c r="B98" s="97"/>
      <c r="C98" s="98"/>
      <c r="D98" s="99"/>
      <c r="E98" s="100"/>
      <c r="F98" s="101"/>
      <c r="G98" s="102"/>
    </row>
    <row r="99" spans="1:7" ht="12.75" thickBot="1" x14ac:dyDescent="0.25">
      <c r="A99" s="96"/>
      <c r="B99" s="97"/>
      <c r="C99" s="33"/>
      <c r="D99" s="99"/>
      <c r="E99" s="100"/>
      <c r="F99" s="101"/>
      <c r="G99" s="102"/>
    </row>
    <row r="100" spans="1:7" ht="12.75" thickBot="1" x14ac:dyDescent="0.25">
      <c r="A100" s="205" t="s">
        <v>233</v>
      </c>
      <c r="B100" s="206"/>
      <c r="C100" s="206"/>
      <c r="D100" s="206"/>
      <c r="E100" s="206"/>
      <c r="F100" s="206"/>
      <c r="G100" s="207"/>
    </row>
    <row r="101" spans="1:7" ht="24.75" thickBot="1" x14ac:dyDescent="0.25">
      <c r="A101" s="34" t="s">
        <v>19</v>
      </c>
      <c r="B101" s="35" t="s">
        <v>20</v>
      </c>
      <c r="C101" s="34" t="s">
        <v>21</v>
      </c>
      <c r="D101" s="103" t="s">
        <v>22</v>
      </c>
      <c r="E101" s="104" t="s">
        <v>23</v>
      </c>
      <c r="F101" s="37" t="s">
        <v>24</v>
      </c>
      <c r="G101" s="105" t="s">
        <v>25</v>
      </c>
    </row>
    <row r="102" spans="1:7" x14ac:dyDescent="0.2">
      <c r="A102" s="106" t="s">
        <v>216</v>
      </c>
      <c r="B102" s="47" t="s">
        <v>345</v>
      </c>
      <c r="C102" s="194" t="s">
        <v>235</v>
      </c>
      <c r="D102" s="197" t="s">
        <v>40</v>
      </c>
      <c r="E102" s="198">
        <v>1</v>
      </c>
      <c r="F102" s="199"/>
      <c r="G102" s="107">
        <f>SUM(E102*F102)</f>
        <v>0</v>
      </c>
    </row>
    <row r="103" spans="1:7" ht="24" x14ac:dyDescent="0.2">
      <c r="A103" s="106" t="s">
        <v>218</v>
      </c>
      <c r="B103" s="53" t="s">
        <v>237</v>
      </c>
      <c r="C103" s="54" t="s">
        <v>238</v>
      </c>
      <c r="D103" s="55" t="s">
        <v>40</v>
      </c>
      <c r="E103" s="56">
        <v>1</v>
      </c>
      <c r="F103" s="57"/>
      <c r="G103" s="108">
        <f t="shared" ref="G103:G110" si="2">SUM(E103*F103)</f>
        <v>0</v>
      </c>
    </row>
    <row r="104" spans="1:7" x14ac:dyDescent="0.2">
      <c r="A104" s="106" t="s">
        <v>220</v>
      </c>
      <c r="B104" s="69"/>
      <c r="C104" s="54" t="s">
        <v>240</v>
      </c>
      <c r="D104" s="55" t="s">
        <v>40</v>
      </c>
      <c r="E104" s="56">
        <v>1</v>
      </c>
      <c r="F104" s="57"/>
      <c r="G104" s="58">
        <f t="shared" si="2"/>
        <v>0</v>
      </c>
    </row>
    <row r="105" spans="1:7" ht="24" x14ac:dyDescent="0.2">
      <c r="A105" s="106" t="s">
        <v>222</v>
      </c>
      <c r="B105" s="53"/>
      <c r="C105" s="54" t="s">
        <v>241</v>
      </c>
      <c r="D105" s="55" t="s">
        <v>154</v>
      </c>
      <c r="E105" s="56">
        <v>15</v>
      </c>
      <c r="F105" s="57"/>
      <c r="G105" s="76">
        <f t="shared" si="2"/>
        <v>0</v>
      </c>
    </row>
    <row r="106" spans="1:7" x14ac:dyDescent="0.2">
      <c r="A106" s="106" t="s">
        <v>224</v>
      </c>
      <c r="B106" s="53"/>
      <c r="C106" s="62" t="s">
        <v>242</v>
      </c>
      <c r="D106" s="63" t="s">
        <v>40</v>
      </c>
      <c r="E106" s="64">
        <v>6</v>
      </c>
      <c r="F106" s="65"/>
      <c r="G106" s="77">
        <f t="shared" si="2"/>
        <v>0</v>
      </c>
    </row>
    <row r="107" spans="1:7" x14ac:dyDescent="0.2">
      <c r="A107" s="106" t="s">
        <v>226</v>
      </c>
      <c r="B107" s="47"/>
      <c r="C107" s="109" t="s">
        <v>243</v>
      </c>
      <c r="D107" s="110" t="s">
        <v>79</v>
      </c>
      <c r="E107" s="111">
        <v>4</v>
      </c>
      <c r="F107" s="112"/>
      <c r="G107" s="58">
        <f t="shared" si="2"/>
        <v>0</v>
      </c>
    </row>
    <row r="108" spans="1:7" x14ac:dyDescent="0.2">
      <c r="A108" s="106" t="s">
        <v>228</v>
      </c>
      <c r="B108" s="53"/>
      <c r="C108" s="113" t="s">
        <v>244</v>
      </c>
      <c r="D108" s="110" t="s">
        <v>79</v>
      </c>
      <c r="E108" s="111">
        <v>4</v>
      </c>
      <c r="F108" s="114"/>
      <c r="G108" s="58">
        <f t="shared" si="2"/>
        <v>0</v>
      </c>
    </row>
    <row r="109" spans="1:7" x14ac:dyDescent="0.2">
      <c r="A109" s="106" t="s">
        <v>230</v>
      </c>
      <c r="B109" s="53" t="s">
        <v>245</v>
      </c>
      <c r="C109" s="54" t="s">
        <v>359</v>
      </c>
      <c r="D109" s="49" t="s">
        <v>40</v>
      </c>
      <c r="E109" s="50">
        <v>4</v>
      </c>
      <c r="F109" s="51"/>
      <c r="G109" s="58">
        <f t="shared" si="2"/>
        <v>0</v>
      </c>
    </row>
    <row r="110" spans="1:7" ht="24" x14ac:dyDescent="0.2">
      <c r="A110" s="106" t="s">
        <v>232</v>
      </c>
      <c r="B110" s="53" t="s">
        <v>245</v>
      </c>
      <c r="C110" s="54" t="s">
        <v>246</v>
      </c>
      <c r="D110" s="63" t="s">
        <v>154</v>
      </c>
      <c r="E110" s="64">
        <v>200</v>
      </c>
      <c r="F110" s="57"/>
      <c r="G110" s="58">
        <f t="shared" si="2"/>
        <v>0</v>
      </c>
    </row>
    <row r="111" spans="1:7" x14ac:dyDescent="0.2">
      <c r="A111" s="106" t="s">
        <v>234</v>
      </c>
      <c r="B111" s="53" t="s">
        <v>245</v>
      </c>
      <c r="C111" s="54" t="s">
        <v>247</v>
      </c>
      <c r="D111" s="55" t="s">
        <v>40</v>
      </c>
      <c r="E111" s="56">
        <v>2</v>
      </c>
      <c r="F111" s="57"/>
      <c r="G111" s="58">
        <f>SUM(E111*F111)</f>
        <v>0</v>
      </c>
    </row>
    <row r="112" spans="1:7" ht="12.75" thickBot="1" x14ac:dyDescent="0.25">
      <c r="A112" s="23"/>
      <c r="B112" s="23"/>
      <c r="D112" s="23"/>
      <c r="E112" s="23"/>
      <c r="F112" s="94"/>
      <c r="G112" s="94"/>
    </row>
    <row r="113" spans="1:7" ht="12.75" thickBot="1" x14ac:dyDescent="0.25">
      <c r="A113" s="211" t="s">
        <v>322</v>
      </c>
      <c r="B113" s="212"/>
      <c r="C113" s="212"/>
      <c r="D113" s="212"/>
      <c r="E113" s="212"/>
      <c r="F113" s="213"/>
      <c r="G113" s="95">
        <f>SUM(G102:G111)</f>
        <v>0</v>
      </c>
    </row>
    <row r="114" spans="1:7" x14ac:dyDescent="0.2">
      <c r="A114" s="96"/>
      <c r="B114" s="97"/>
      <c r="C114" s="33"/>
      <c r="D114" s="99"/>
      <c r="E114" s="100"/>
      <c r="F114" s="101"/>
      <c r="G114" s="102"/>
    </row>
    <row r="115" spans="1:7" ht="12.75" thickBot="1" x14ac:dyDescent="0.25">
      <c r="A115" s="96"/>
      <c r="B115" s="97"/>
      <c r="C115" s="33"/>
      <c r="D115" s="99"/>
      <c r="E115" s="100"/>
      <c r="F115" s="101"/>
      <c r="G115" s="102"/>
    </row>
    <row r="116" spans="1:7" ht="12.75" thickBot="1" x14ac:dyDescent="0.25">
      <c r="A116" s="205" t="s">
        <v>248</v>
      </c>
      <c r="B116" s="206"/>
      <c r="C116" s="206"/>
      <c r="D116" s="206"/>
      <c r="E116" s="206"/>
      <c r="F116" s="206"/>
      <c r="G116" s="207"/>
    </row>
    <row r="117" spans="1:7" ht="24.75" thickBot="1" x14ac:dyDescent="0.25">
      <c r="A117" s="34" t="s">
        <v>19</v>
      </c>
      <c r="B117" s="115" t="s">
        <v>20</v>
      </c>
      <c r="C117" s="116" t="s">
        <v>21</v>
      </c>
      <c r="D117" s="117" t="s">
        <v>22</v>
      </c>
      <c r="E117" s="118" t="s">
        <v>23</v>
      </c>
      <c r="F117" s="119" t="s">
        <v>24</v>
      </c>
      <c r="G117" s="120" t="s">
        <v>25</v>
      </c>
    </row>
    <row r="118" spans="1:7" x14ac:dyDescent="0.2">
      <c r="A118" s="106" t="s">
        <v>236</v>
      </c>
      <c r="B118" s="47" t="s">
        <v>249</v>
      </c>
      <c r="C118" s="48" t="s">
        <v>250</v>
      </c>
      <c r="D118" s="49" t="s">
        <v>40</v>
      </c>
      <c r="E118" s="121">
        <v>1</v>
      </c>
      <c r="F118" s="122"/>
      <c r="G118" s="123">
        <f>SUM(E118*F118)</f>
        <v>0</v>
      </c>
    </row>
    <row r="119" spans="1:7" x14ac:dyDescent="0.2">
      <c r="A119" s="106" t="s">
        <v>239</v>
      </c>
      <c r="B119" s="53" t="s">
        <v>249</v>
      </c>
      <c r="C119" s="54" t="s">
        <v>251</v>
      </c>
      <c r="D119" s="63" t="s">
        <v>40</v>
      </c>
      <c r="E119" s="80">
        <v>1</v>
      </c>
      <c r="F119" s="81"/>
      <c r="G119" s="124">
        <f>SUM(E119*F119)</f>
        <v>0</v>
      </c>
    </row>
    <row r="120" spans="1:7" x14ac:dyDescent="0.2">
      <c r="A120" s="70">
        <f>1+A119</f>
        <v>100</v>
      </c>
      <c r="B120" s="53" t="s">
        <v>249</v>
      </c>
      <c r="C120" s="125" t="s">
        <v>252</v>
      </c>
      <c r="D120" s="91" t="s">
        <v>40</v>
      </c>
      <c r="E120" s="126">
        <v>1</v>
      </c>
      <c r="F120" s="127"/>
      <c r="G120" s="128">
        <f>SUM(E120*F120)</f>
        <v>0</v>
      </c>
    </row>
    <row r="121" spans="1:7" ht="12.75" thickBot="1" x14ac:dyDescent="0.25">
      <c r="A121" s="23"/>
      <c r="B121" s="23"/>
      <c r="D121" s="23"/>
      <c r="E121" s="23"/>
      <c r="F121" s="94"/>
      <c r="G121" s="94"/>
    </row>
    <row r="122" spans="1:7" ht="12.75" thickBot="1" x14ac:dyDescent="0.25">
      <c r="A122" s="211" t="s">
        <v>323</v>
      </c>
      <c r="B122" s="212"/>
      <c r="C122" s="212"/>
      <c r="D122" s="212"/>
      <c r="E122" s="212"/>
      <c r="F122" s="213"/>
      <c r="G122" s="95">
        <f>SUM(G118:G120)</f>
        <v>0</v>
      </c>
    </row>
    <row r="123" spans="1:7" x14ac:dyDescent="0.2">
      <c r="A123" s="129"/>
      <c r="B123" s="130"/>
      <c r="C123" s="33"/>
      <c r="D123" s="99"/>
      <c r="E123" s="100"/>
      <c r="F123" s="101"/>
      <c r="G123" s="102"/>
    </row>
    <row r="124" spans="1:7" ht="12.75" thickBot="1" x14ac:dyDescent="0.25">
      <c r="A124" s="96"/>
      <c r="B124" s="97"/>
      <c r="C124" s="33"/>
      <c r="D124" s="99"/>
      <c r="E124" s="100"/>
      <c r="F124" s="101"/>
      <c r="G124" s="102"/>
    </row>
    <row r="125" spans="1:7" ht="12.75" thickBot="1" x14ac:dyDescent="0.25">
      <c r="A125" s="205" t="s">
        <v>253</v>
      </c>
      <c r="B125" s="206"/>
      <c r="C125" s="206"/>
      <c r="D125" s="206"/>
      <c r="E125" s="206"/>
      <c r="F125" s="206"/>
      <c r="G125" s="207"/>
    </row>
    <row r="126" spans="1:7" ht="24.75" thickBot="1" x14ac:dyDescent="0.25">
      <c r="A126" s="34" t="s">
        <v>19</v>
      </c>
      <c r="B126" s="35" t="s">
        <v>20</v>
      </c>
      <c r="C126" s="34" t="s">
        <v>21</v>
      </c>
      <c r="D126" s="34" t="s">
        <v>22</v>
      </c>
      <c r="E126" s="104" t="s">
        <v>23</v>
      </c>
      <c r="F126" s="37" t="s">
        <v>24</v>
      </c>
      <c r="G126" s="105" t="s">
        <v>25</v>
      </c>
    </row>
    <row r="127" spans="1:7" ht="72" x14ac:dyDescent="0.2">
      <c r="A127" s="46">
        <v>101</v>
      </c>
      <c r="B127" s="71" t="s">
        <v>357</v>
      </c>
      <c r="C127" s="48" t="s">
        <v>255</v>
      </c>
      <c r="D127" s="49" t="s">
        <v>30</v>
      </c>
      <c r="E127" s="50">
        <v>1</v>
      </c>
      <c r="F127" s="122"/>
      <c r="G127" s="52">
        <f t="shared" ref="G127:G151" si="3">SUM(E127*F127)</f>
        <v>0</v>
      </c>
    </row>
    <row r="128" spans="1:7" ht="36" x14ac:dyDescent="0.2">
      <c r="A128" s="46">
        <f t="shared" ref="A128:A153" si="4">1+A127</f>
        <v>102</v>
      </c>
      <c r="B128" s="71" t="s">
        <v>55</v>
      </c>
      <c r="C128" s="54" t="s">
        <v>338</v>
      </c>
      <c r="D128" s="55" t="s">
        <v>30</v>
      </c>
      <c r="E128" s="56">
        <v>1</v>
      </c>
      <c r="F128" s="57"/>
      <c r="G128" s="58">
        <f t="shared" si="3"/>
        <v>0</v>
      </c>
    </row>
    <row r="129" spans="1:7" ht="36" x14ac:dyDescent="0.2">
      <c r="A129" s="46">
        <f t="shared" si="4"/>
        <v>103</v>
      </c>
      <c r="B129" s="71" t="s">
        <v>55</v>
      </c>
      <c r="C129" s="54" t="s">
        <v>256</v>
      </c>
      <c r="D129" s="55" t="s">
        <v>30</v>
      </c>
      <c r="E129" s="56">
        <v>1</v>
      </c>
      <c r="F129" s="57"/>
      <c r="G129" s="58">
        <f t="shared" si="3"/>
        <v>0</v>
      </c>
    </row>
    <row r="130" spans="1:7" ht="48" x14ac:dyDescent="0.2">
      <c r="A130" s="46">
        <f t="shared" si="4"/>
        <v>104</v>
      </c>
      <c r="B130" s="71" t="s">
        <v>55</v>
      </c>
      <c r="C130" s="54" t="s">
        <v>257</v>
      </c>
      <c r="D130" s="55" t="s">
        <v>30</v>
      </c>
      <c r="E130" s="56">
        <v>1</v>
      </c>
      <c r="F130" s="57"/>
      <c r="G130" s="58">
        <f t="shared" si="3"/>
        <v>0</v>
      </c>
    </row>
    <row r="131" spans="1:7" ht="24" x14ac:dyDescent="0.2">
      <c r="A131" s="46">
        <f t="shared" si="4"/>
        <v>105</v>
      </c>
      <c r="B131" s="71" t="s">
        <v>55</v>
      </c>
      <c r="C131" s="54" t="s">
        <v>326</v>
      </c>
      <c r="D131" s="55" t="s">
        <v>30</v>
      </c>
      <c r="E131" s="56">
        <v>1</v>
      </c>
      <c r="F131" s="57"/>
      <c r="G131" s="58">
        <f t="shared" si="3"/>
        <v>0</v>
      </c>
    </row>
    <row r="132" spans="1:7" ht="24" x14ac:dyDescent="0.2">
      <c r="A132" s="46">
        <f t="shared" si="4"/>
        <v>106</v>
      </c>
      <c r="B132" s="71"/>
      <c r="C132" s="54" t="s">
        <v>258</v>
      </c>
      <c r="D132" s="55" t="s">
        <v>30</v>
      </c>
      <c r="E132" s="56">
        <v>1</v>
      </c>
      <c r="F132" s="57"/>
      <c r="G132" s="58">
        <f t="shared" si="3"/>
        <v>0</v>
      </c>
    </row>
    <row r="133" spans="1:7" ht="96" x14ac:dyDescent="0.2">
      <c r="A133" s="46">
        <f t="shared" si="4"/>
        <v>107</v>
      </c>
      <c r="B133" s="71" t="s">
        <v>346</v>
      </c>
      <c r="C133" s="54" t="s">
        <v>260</v>
      </c>
      <c r="D133" s="55" t="s">
        <v>30</v>
      </c>
      <c r="E133" s="56">
        <v>1</v>
      </c>
      <c r="F133" s="57"/>
      <c r="G133" s="58">
        <f t="shared" si="3"/>
        <v>0</v>
      </c>
    </row>
    <row r="134" spans="1:7" ht="108" x14ac:dyDescent="0.2">
      <c r="A134" s="46">
        <f t="shared" si="4"/>
        <v>108</v>
      </c>
      <c r="B134" s="71" t="s">
        <v>347</v>
      </c>
      <c r="C134" s="54" t="s">
        <v>262</v>
      </c>
      <c r="D134" s="55" t="s">
        <v>30</v>
      </c>
      <c r="E134" s="56">
        <v>1</v>
      </c>
      <c r="F134" s="57"/>
      <c r="G134" s="58">
        <f t="shared" si="3"/>
        <v>0</v>
      </c>
    </row>
    <row r="135" spans="1:7" ht="108" x14ac:dyDescent="0.2">
      <c r="A135" s="70">
        <f t="shared" si="4"/>
        <v>109</v>
      </c>
      <c r="B135" s="71" t="s">
        <v>348</v>
      </c>
      <c r="C135" s="54" t="s">
        <v>264</v>
      </c>
      <c r="D135" s="55" t="s">
        <v>30</v>
      </c>
      <c r="E135" s="56">
        <v>1</v>
      </c>
      <c r="F135" s="57"/>
      <c r="G135" s="58">
        <f t="shared" si="3"/>
        <v>0</v>
      </c>
    </row>
    <row r="136" spans="1:7" ht="24" x14ac:dyDescent="0.2">
      <c r="A136" s="46">
        <f t="shared" si="4"/>
        <v>110</v>
      </c>
      <c r="B136" s="71"/>
      <c r="C136" s="54" t="s">
        <v>265</v>
      </c>
      <c r="D136" s="55" t="s">
        <v>30</v>
      </c>
      <c r="E136" s="56">
        <v>1</v>
      </c>
      <c r="F136" s="57"/>
      <c r="G136" s="58">
        <f t="shared" si="3"/>
        <v>0</v>
      </c>
    </row>
    <row r="137" spans="1:7" ht="24" x14ac:dyDescent="0.2">
      <c r="A137" s="46">
        <f t="shared" si="4"/>
        <v>111</v>
      </c>
      <c r="B137" s="71"/>
      <c r="C137" s="54" t="s">
        <v>266</v>
      </c>
      <c r="D137" s="55" t="s">
        <v>30</v>
      </c>
      <c r="E137" s="56">
        <v>1</v>
      </c>
      <c r="F137" s="57"/>
      <c r="G137" s="58">
        <f t="shared" si="3"/>
        <v>0</v>
      </c>
    </row>
    <row r="138" spans="1:7" x14ac:dyDescent="0.2">
      <c r="A138" s="46">
        <f t="shared" si="4"/>
        <v>112</v>
      </c>
      <c r="B138" s="53" t="s">
        <v>267</v>
      </c>
      <c r="C138" s="54" t="s">
        <v>268</v>
      </c>
      <c r="D138" s="55" t="s">
        <v>30</v>
      </c>
      <c r="E138" s="56">
        <v>1</v>
      </c>
      <c r="F138" s="57"/>
      <c r="G138" s="58">
        <f t="shared" si="3"/>
        <v>0</v>
      </c>
    </row>
    <row r="139" spans="1:7" x14ac:dyDescent="0.2">
      <c r="A139" s="46">
        <f t="shared" si="4"/>
        <v>113</v>
      </c>
      <c r="B139" s="53" t="s">
        <v>267</v>
      </c>
      <c r="C139" s="54" t="s">
        <v>269</v>
      </c>
      <c r="D139" s="63" t="s">
        <v>30</v>
      </c>
      <c r="E139" s="64">
        <v>1</v>
      </c>
      <c r="F139" s="57"/>
      <c r="G139" s="58">
        <f t="shared" si="3"/>
        <v>0</v>
      </c>
    </row>
    <row r="140" spans="1:7" ht="36" x14ac:dyDescent="0.2">
      <c r="A140" s="70">
        <f t="shared" si="4"/>
        <v>114</v>
      </c>
      <c r="B140" s="71" t="s">
        <v>349</v>
      </c>
      <c r="C140" s="54" t="s">
        <v>271</v>
      </c>
      <c r="D140" s="55" t="s">
        <v>154</v>
      </c>
      <c r="E140" s="56">
        <v>80</v>
      </c>
      <c r="F140" s="57"/>
      <c r="G140" s="76">
        <f t="shared" si="3"/>
        <v>0</v>
      </c>
    </row>
    <row r="141" spans="1:7" ht="36" x14ac:dyDescent="0.2">
      <c r="A141" s="46">
        <f t="shared" si="4"/>
        <v>115</v>
      </c>
      <c r="B141" s="131" t="s">
        <v>351</v>
      </c>
      <c r="C141" s="62" t="s">
        <v>273</v>
      </c>
      <c r="D141" s="63" t="s">
        <v>154</v>
      </c>
      <c r="E141" s="64">
        <v>20</v>
      </c>
      <c r="F141" s="65"/>
      <c r="G141" s="77">
        <f t="shared" si="3"/>
        <v>0</v>
      </c>
    </row>
    <row r="142" spans="1:7" ht="36" x14ac:dyDescent="0.2">
      <c r="A142" s="46">
        <f t="shared" si="4"/>
        <v>116</v>
      </c>
      <c r="B142" s="132" t="s">
        <v>349</v>
      </c>
      <c r="C142" s="133" t="s">
        <v>274</v>
      </c>
      <c r="D142" s="134" t="s">
        <v>154</v>
      </c>
      <c r="E142" s="135">
        <v>30</v>
      </c>
      <c r="F142" s="81"/>
      <c r="G142" s="136">
        <f t="shared" si="3"/>
        <v>0</v>
      </c>
    </row>
    <row r="143" spans="1:7" x14ac:dyDescent="0.2">
      <c r="A143" s="46">
        <f t="shared" si="4"/>
        <v>117</v>
      </c>
      <c r="B143" s="137" t="s">
        <v>275</v>
      </c>
      <c r="C143" s="138" t="s">
        <v>276</v>
      </c>
      <c r="D143" s="110" t="s">
        <v>40</v>
      </c>
      <c r="E143" s="139">
        <v>2</v>
      </c>
      <c r="F143" s="140"/>
      <c r="G143" s="141">
        <f t="shared" si="3"/>
        <v>0</v>
      </c>
    </row>
    <row r="144" spans="1:7" ht="36" x14ac:dyDescent="0.2">
      <c r="A144" s="46">
        <f t="shared" si="4"/>
        <v>118</v>
      </c>
      <c r="B144" s="131" t="s">
        <v>352</v>
      </c>
      <c r="C144" s="138" t="s">
        <v>277</v>
      </c>
      <c r="D144" s="110" t="s">
        <v>154</v>
      </c>
      <c r="E144" s="139">
        <v>30</v>
      </c>
      <c r="F144" s="140"/>
      <c r="G144" s="141">
        <f t="shared" si="3"/>
        <v>0</v>
      </c>
    </row>
    <row r="145" spans="1:7" ht="36" x14ac:dyDescent="0.2">
      <c r="A145" s="46">
        <f t="shared" si="4"/>
        <v>119</v>
      </c>
      <c r="B145" s="142" t="s">
        <v>351</v>
      </c>
      <c r="C145" s="143" t="s">
        <v>278</v>
      </c>
      <c r="D145" s="110" t="s">
        <v>154</v>
      </c>
      <c r="E145" s="139">
        <v>40</v>
      </c>
      <c r="F145" s="140"/>
      <c r="G145" s="141">
        <f t="shared" si="3"/>
        <v>0</v>
      </c>
    </row>
    <row r="146" spans="1:7" ht="36" x14ac:dyDescent="0.2">
      <c r="A146" s="46">
        <f t="shared" si="4"/>
        <v>120</v>
      </c>
      <c r="B146" s="144" t="s">
        <v>350</v>
      </c>
      <c r="C146" s="143" t="s">
        <v>279</v>
      </c>
      <c r="D146" s="110" t="s">
        <v>154</v>
      </c>
      <c r="E146" s="139">
        <v>50</v>
      </c>
      <c r="F146" s="140"/>
      <c r="G146" s="141">
        <f t="shared" si="3"/>
        <v>0</v>
      </c>
    </row>
    <row r="147" spans="1:7" ht="36" x14ac:dyDescent="0.2">
      <c r="A147" s="46">
        <f t="shared" si="4"/>
        <v>121</v>
      </c>
      <c r="B147" s="131" t="s">
        <v>350</v>
      </c>
      <c r="C147" s="138" t="s">
        <v>280</v>
      </c>
      <c r="D147" s="110" t="s">
        <v>40</v>
      </c>
      <c r="E147" s="139">
        <v>4</v>
      </c>
      <c r="F147" s="140"/>
      <c r="G147" s="141">
        <f t="shared" si="3"/>
        <v>0</v>
      </c>
    </row>
    <row r="148" spans="1:7" x14ac:dyDescent="0.2">
      <c r="A148" s="46">
        <f t="shared" si="4"/>
        <v>122</v>
      </c>
      <c r="B148" s="78" t="s">
        <v>275</v>
      </c>
      <c r="C148" s="133" t="s">
        <v>281</v>
      </c>
      <c r="D148" s="145" t="s">
        <v>40</v>
      </c>
      <c r="E148" s="135">
        <v>1</v>
      </c>
      <c r="F148" s="81"/>
      <c r="G148" s="136">
        <f t="shared" si="3"/>
        <v>0</v>
      </c>
    </row>
    <row r="149" spans="1:7" x14ac:dyDescent="0.2">
      <c r="A149" s="46">
        <f t="shared" si="4"/>
        <v>123</v>
      </c>
      <c r="B149" s="78" t="s">
        <v>139</v>
      </c>
      <c r="C149" s="146" t="s">
        <v>282</v>
      </c>
      <c r="D149" s="133" t="s">
        <v>283</v>
      </c>
      <c r="E149" s="147">
        <v>10</v>
      </c>
      <c r="F149" s="148"/>
      <c r="G149" s="149">
        <f t="shared" si="3"/>
        <v>0</v>
      </c>
    </row>
    <row r="150" spans="1:7" x14ac:dyDescent="0.2">
      <c r="A150" s="46">
        <f t="shared" si="4"/>
        <v>124</v>
      </c>
      <c r="B150" s="71" t="s">
        <v>342</v>
      </c>
      <c r="C150" s="54" t="s">
        <v>148</v>
      </c>
      <c r="D150" s="55" t="s">
        <v>40</v>
      </c>
      <c r="E150" s="56">
        <v>1</v>
      </c>
      <c r="F150" s="57"/>
      <c r="G150" s="77">
        <f t="shared" si="3"/>
        <v>0</v>
      </c>
    </row>
    <row r="151" spans="1:7" x14ac:dyDescent="0.2">
      <c r="A151" s="46">
        <f t="shared" si="4"/>
        <v>125</v>
      </c>
      <c r="B151" s="71" t="s">
        <v>342</v>
      </c>
      <c r="C151" s="54" t="s">
        <v>150</v>
      </c>
      <c r="D151" s="55" t="s">
        <v>40</v>
      </c>
      <c r="E151" s="56">
        <v>1</v>
      </c>
      <c r="F151" s="57"/>
      <c r="G151" s="77">
        <f t="shared" si="3"/>
        <v>0</v>
      </c>
    </row>
    <row r="152" spans="1:7" ht="36" x14ac:dyDescent="0.2">
      <c r="A152" s="46">
        <f t="shared" si="4"/>
        <v>126</v>
      </c>
      <c r="B152" s="203" t="s">
        <v>343</v>
      </c>
      <c r="C152" s="146" t="s">
        <v>284</v>
      </c>
      <c r="D152" s="150" t="s">
        <v>154</v>
      </c>
      <c r="E152" s="147">
        <v>300</v>
      </c>
      <c r="F152" s="151"/>
      <c r="G152" s="152">
        <f>SUM(E152*F152)</f>
        <v>0</v>
      </c>
    </row>
    <row r="153" spans="1:7" ht="36" x14ac:dyDescent="0.2">
      <c r="A153" s="46">
        <f t="shared" si="4"/>
        <v>127</v>
      </c>
      <c r="B153" s="144" t="s">
        <v>349</v>
      </c>
      <c r="C153" s="153" t="s">
        <v>285</v>
      </c>
      <c r="D153" s="154" t="s">
        <v>283</v>
      </c>
      <c r="E153" s="155">
        <v>1</v>
      </c>
      <c r="F153" s="156"/>
      <c r="G153" s="157">
        <f>SUM(E153*F153)</f>
        <v>0</v>
      </c>
    </row>
    <row r="154" spans="1:7" ht="12.75" thickBot="1" x14ac:dyDescent="0.25">
      <c r="A154" s="96"/>
      <c r="B154" s="131"/>
      <c r="D154" s="83"/>
      <c r="E154" s="158"/>
      <c r="F154" s="159"/>
      <c r="G154" s="160"/>
    </row>
    <row r="155" spans="1:7" ht="12.75" thickBot="1" x14ac:dyDescent="0.25">
      <c r="A155" s="205" t="s">
        <v>327</v>
      </c>
      <c r="B155" s="206"/>
      <c r="C155" s="206"/>
      <c r="D155" s="206"/>
      <c r="E155" s="206"/>
      <c r="F155" s="207"/>
      <c r="G155" s="95">
        <f>SUM(G127:G153)</f>
        <v>0</v>
      </c>
    </row>
    <row r="156" spans="1:7" ht="12.75" thickBot="1" x14ac:dyDescent="0.25">
      <c r="A156" s="161"/>
      <c r="B156" s="161"/>
      <c r="C156" s="161"/>
      <c r="D156" s="161"/>
      <c r="E156" s="161"/>
      <c r="F156" s="161"/>
      <c r="G156" s="102"/>
    </row>
    <row r="157" spans="1:7" ht="12.75" thickBot="1" x14ac:dyDescent="0.25">
      <c r="A157" s="205" t="s">
        <v>328</v>
      </c>
      <c r="B157" s="206"/>
      <c r="C157" s="206"/>
      <c r="D157" s="206"/>
      <c r="E157" s="206"/>
      <c r="F157" s="207"/>
      <c r="G157" s="162">
        <f>SUM(G113+G122+G155)</f>
        <v>0</v>
      </c>
    </row>
    <row r="158" spans="1:7" x14ac:dyDescent="0.2">
      <c r="A158" s="163"/>
      <c r="B158" s="163"/>
      <c r="C158" s="163"/>
      <c r="D158" s="163"/>
      <c r="E158" s="163"/>
      <c r="F158" s="163"/>
      <c r="G158" s="164"/>
    </row>
    <row r="159" spans="1:7" ht="12.75" thickBot="1" x14ac:dyDescent="0.25">
      <c r="A159" s="165"/>
      <c r="B159" s="165"/>
      <c r="C159" s="165"/>
      <c r="D159" s="165"/>
      <c r="E159" s="165"/>
      <c r="F159" s="165"/>
      <c r="G159" s="164"/>
    </row>
    <row r="160" spans="1:7" ht="12.75" thickBot="1" x14ac:dyDescent="0.25">
      <c r="A160" s="205" t="s">
        <v>286</v>
      </c>
      <c r="B160" s="206"/>
      <c r="C160" s="206"/>
      <c r="D160" s="206"/>
      <c r="E160" s="206"/>
      <c r="F160" s="207"/>
      <c r="G160" s="95">
        <f>SUM(G97:G157)</f>
        <v>170000</v>
      </c>
    </row>
  </sheetData>
  <mergeCells count="13">
    <mergeCell ref="A1:G1"/>
    <mergeCell ref="A2:G2"/>
    <mergeCell ref="A3:G3"/>
    <mergeCell ref="A160:F160"/>
    <mergeCell ref="A8:G8"/>
    <mergeCell ref="A97:F97"/>
    <mergeCell ref="A100:G100"/>
    <mergeCell ref="A113:F113"/>
    <mergeCell ref="A116:G116"/>
    <mergeCell ref="A122:F122"/>
    <mergeCell ref="A125:G125"/>
    <mergeCell ref="A155:F155"/>
    <mergeCell ref="A157:F157"/>
  </mergeCells>
  <phoneticPr fontId="24" type="noConversion"/>
  <pageMargins left="0.7" right="0.7" top="0.75" bottom="0.75" header="0.3" footer="0.3"/>
  <pageSetup scale="76" fitToHeight="0" orientation="portrait" r:id="rId1"/>
  <headerFooter>
    <oddFooter>&amp;CP-&amp;P+2.</oddFooter>
  </headerFooter>
  <rowBreaks count="2" manualBreakCount="2">
    <brk id="98" max="16383" man="1"/>
    <brk id="1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6FA7A-AE0B-4BFB-8AE6-9EE5A5827DAC}">
  <sheetPr>
    <pageSetUpPr fitToPage="1"/>
  </sheetPr>
  <dimension ref="A1:M53"/>
  <sheetViews>
    <sheetView topLeftCell="A25" zoomScaleNormal="100" workbookViewId="0">
      <selection activeCell="H58" sqref="H58"/>
    </sheetView>
  </sheetViews>
  <sheetFormatPr defaultRowHeight="15" x14ac:dyDescent="0.25"/>
  <cols>
    <col min="11" max="11" width="34.28515625" customWidth="1"/>
    <col min="12" max="12" width="2.5703125" customWidth="1"/>
    <col min="13" max="13" width="45" style="6" customWidth="1"/>
  </cols>
  <sheetData>
    <row r="1" spans="1:13" ht="15.75" x14ac:dyDescent="0.25">
      <c r="A1" s="167"/>
      <c r="B1" s="167"/>
      <c r="C1" s="167"/>
      <c r="D1" s="167"/>
      <c r="E1" s="167"/>
      <c r="F1" s="167"/>
      <c r="G1" s="167"/>
      <c r="H1" s="167"/>
      <c r="I1" s="167"/>
      <c r="J1" s="167"/>
      <c r="K1" s="167"/>
      <c r="L1" s="167"/>
      <c r="M1" s="3"/>
    </row>
    <row r="2" spans="1:13" ht="15.75" x14ac:dyDescent="0.25">
      <c r="A2" s="168" t="s">
        <v>330</v>
      </c>
      <c r="B2" s="169"/>
      <c r="C2" s="170"/>
      <c r="D2" s="171"/>
      <c r="E2" s="169"/>
      <c r="F2" s="169"/>
      <c r="G2" s="169"/>
      <c r="H2" s="172"/>
      <c r="I2" s="172"/>
      <c r="J2" s="169"/>
      <c r="K2" s="173">
        <f>'BID FORM'!G97</f>
        <v>170000</v>
      </c>
    </row>
    <row r="3" spans="1:13" ht="15.75" x14ac:dyDescent="0.25">
      <c r="A3" s="168" t="s">
        <v>331</v>
      </c>
      <c r="B3" s="169"/>
      <c r="C3" s="170"/>
      <c r="D3" s="171"/>
      <c r="E3" s="169"/>
      <c r="F3" s="169"/>
      <c r="G3" s="169"/>
      <c r="H3" s="172"/>
      <c r="I3" s="172"/>
      <c r="J3" s="169"/>
      <c r="K3" s="173">
        <f>'BID FORM'!G113</f>
        <v>0</v>
      </c>
    </row>
    <row r="4" spans="1:13" ht="15.75" x14ac:dyDescent="0.25">
      <c r="A4" s="168" t="s">
        <v>332</v>
      </c>
      <c r="B4" s="169"/>
      <c r="C4" s="170"/>
      <c r="D4" s="171"/>
      <c r="E4" s="169"/>
      <c r="F4" s="169"/>
      <c r="G4" s="169"/>
      <c r="H4" s="172"/>
      <c r="I4" s="172"/>
      <c r="J4" s="169"/>
      <c r="K4" s="173">
        <f>'BID FORM'!G122</f>
        <v>0</v>
      </c>
    </row>
    <row r="5" spans="1:13" ht="15.75" x14ac:dyDescent="0.25">
      <c r="A5" s="168" t="s">
        <v>333</v>
      </c>
      <c r="B5" s="169"/>
      <c r="C5" s="170"/>
      <c r="D5" s="171"/>
      <c r="E5" s="169"/>
      <c r="F5" s="169"/>
      <c r="G5" s="169"/>
      <c r="H5" s="172"/>
      <c r="I5" s="172"/>
      <c r="J5" s="169"/>
      <c r="K5" s="174">
        <f>'BID FORM'!G155</f>
        <v>0</v>
      </c>
      <c r="L5" s="171"/>
    </row>
    <row r="6" spans="1:13" ht="15.75" x14ac:dyDescent="0.25">
      <c r="A6" s="168" t="s">
        <v>287</v>
      </c>
      <c r="B6" s="169"/>
      <c r="C6" s="170"/>
      <c r="D6" s="171"/>
      <c r="E6" s="169"/>
      <c r="F6" s="169"/>
      <c r="G6" s="169"/>
      <c r="H6" s="172"/>
      <c r="I6" s="172"/>
      <c r="J6" s="169"/>
      <c r="K6" s="173">
        <f>SUM(K2:K5)</f>
        <v>170000</v>
      </c>
      <c r="L6" s="171"/>
      <c r="M6" s="175"/>
    </row>
    <row r="7" spans="1:13" ht="16.5" thickBot="1" x14ac:dyDescent="0.3">
      <c r="A7" s="176"/>
      <c r="B7" s="177"/>
      <c r="C7" s="178"/>
      <c r="D7" s="179"/>
      <c r="E7" s="177"/>
      <c r="F7" s="177"/>
      <c r="G7" s="177"/>
      <c r="H7" s="180"/>
      <c r="I7" s="180"/>
      <c r="J7" s="177"/>
      <c r="K7" s="181"/>
      <c r="L7" s="179"/>
    </row>
    <row r="8" spans="1:13" ht="15.75" x14ac:dyDescent="0.25">
      <c r="A8" s="182"/>
      <c r="B8" s="169"/>
      <c r="C8" s="170"/>
      <c r="D8" s="171"/>
      <c r="E8" s="169"/>
      <c r="F8" s="169"/>
      <c r="G8" s="169"/>
      <c r="H8" s="172"/>
      <c r="I8" s="172"/>
      <c r="J8" s="169"/>
      <c r="K8" s="169"/>
      <c r="L8" s="171"/>
    </row>
    <row r="9" spans="1:13" s="183" customFormat="1" ht="14.25" x14ac:dyDescent="0.2">
      <c r="A9" s="183" t="s">
        <v>288</v>
      </c>
      <c r="E9" s="184"/>
      <c r="F9" s="184"/>
      <c r="M9" s="185"/>
    </row>
    <row r="10" spans="1:13" s="183" customFormat="1" ht="14.25" x14ac:dyDescent="0.2">
      <c r="E10" s="184"/>
      <c r="F10" s="184"/>
      <c r="M10" s="185"/>
    </row>
    <row r="11" spans="1:13" s="183" customFormat="1" ht="14.25" x14ac:dyDescent="0.2">
      <c r="A11" s="183" t="s">
        <v>289</v>
      </c>
      <c r="E11" s="184"/>
      <c r="F11" s="184"/>
      <c r="I11" s="183" t="s">
        <v>290</v>
      </c>
      <c r="J11" s="183" t="s">
        <v>291</v>
      </c>
      <c r="L11" s="186"/>
      <c r="M11" s="185"/>
    </row>
    <row r="12" spans="1:13" s="183" customFormat="1" ht="14.25" x14ac:dyDescent="0.2">
      <c r="A12" s="187"/>
      <c r="B12" s="183" t="s">
        <v>292</v>
      </c>
      <c r="C12" s="188"/>
      <c r="D12" s="187"/>
      <c r="E12" s="184"/>
      <c r="F12" s="184"/>
      <c r="H12" s="184"/>
      <c r="J12" s="187"/>
      <c r="K12" s="183" t="s">
        <v>293</v>
      </c>
      <c r="M12" s="185"/>
    </row>
    <row r="13" spans="1:13" ht="15.75" x14ac:dyDescent="0.25">
      <c r="A13" s="171"/>
      <c r="B13" s="169"/>
      <c r="C13" s="170"/>
      <c r="D13" s="171"/>
      <c r="E13" s="172"/>
      <c r="F13" s="172"/>
      <c r="G13" s="167"/>
      <c r="H13" s="189"/>
      <c r="I13" s="169"/>
      <c r="J13" s="169"/>
      <c r="K13" s="169"/>
      <c r="L13" s="167"/>
    </row>
    <row r="14" spans="1:13" s="167" customFormat="1" ht="75.75" customHeight="1" x14ac:dyDescent="0.2">
      <c r="A14" s="214" t="s">
        <v>294</v>
      </c>
      <c r="B14" s="214"/>
      <c r="C14" s="214"/>
      <c r="D14" s="214"/>
      <c r="E14" s="214"/>
      <c r="F14" s="214"/>
      <c r="G14" s="214"/>
      <c r="H14" s="214"/>
      <c r="I14" s="214"/>
      <c r="J14" s="214"/>
      <c r="K14" s="214"/>
      <c r="M14" s="190"/>
    </row>
    <row r="15" spans="1:13" ht="15.75" x14ac:dyDescent="0.25">
      <c r="A15" s="169"/>
      <c r="B15" s="169"/>
      <c r="C15" s="169"/>
      <c r="D15" s="169"/>
      <c r="E15" s="172"/>
      <c r="F15" s="172"/>
      <c r="G15" s="169"/>
      <c r="H15" s="169"/>
      <c r="I15" s="169"/>
      <c r="J15" s="169"/>
      <c r="K15" s="167"/>
      <c r="L15" s="167"/>
    </row>
    <row r="16" spans="1:13" ht="15.75" x14ac:dyDescent="0.25">
      <c r="A16" s="169"/>
      <c r="B16" s="169"/>
      <c r="C16" s="169"/>
      <c r="D16" s="169"/>
      <c r="E16" s="172"/>
      <c r="F16" s="172"/>
      <c r="G16" s="169"/>
      <c r="H16" s="169"/>
      <c r="I16" s="169"/>
      <c r="J16" s="169"/>
      <c r="K16" s="167"/>
      <c r="L16" s="167"/>
    </row>
    <row r="17" spans="1:13" ht="15.75" x14ac:dyDescent="0.25">
      <c r="A17" s="169"/>
      <c r="B17" s="169"/>
      <c r="C17" s="169"/>
      <c r="D17" s="169"/>
      <c r="E17" s="172"/>
      <c r="F17" s="172"/>
      <c r="G17" s="169"/>
      <c r="H17" s="169"/>
      <c r="I17" s="169"/>
      <c r="J17" s="169"/>
      <c r="K17" s="167"/>
      <c r="L17" s="167"/>
    </row>
    <row r="18" spans="1:13" s="183" customFormat="1" ht="14.25" x14ac:dyDescent="0.2">
      <c r="A18" s="183" t="s">
        <v>295</v>
      </c>
      <c r="E18" s="184"/>
      <c r="F18" s="184"/>
      <c r="M18" s="185"/>
    </row>
    <row r="19" spans="1:13" ht="15.75" x14ac:dyDescent="0.25">
      <c r="A19" s="169"/>
      <c r="B19" s="169"/>
      <c r="C19" s="169"/>
      <c r="D19" s="169"/>
      <c r="E19" s="172"/>
      <c r="F19" s="172"/>
      <c r="G19" s="169"/>
      <c r="H19" s="169"/>
      <c r="I19" s="169"/>
      <c r="J19" s="169"/>
      <c r="K19" s="167"/>
      <c r="L19" s="167"/>
    </row>
    <row r="20" spans="1:13" ht="15.75" x14ac:dyDescent="0.25">
      <c r="A20" s="169"/>
      <c r="B20" s="169"/>
      <c r="C20" s="169"/>
      <c r="D20" s="169"/>
      <c r="E20" s="172"/>
      <c r="F20" s="172"/>
      <c r="G20" s="169"/>
      <c r="H20" s="169"/>
      <c r="I20" s="169"/>
      <c r="J20" s="169"/>
      <c r="K20" s="167"/>
      <c r="L20" s="167"/>
    </row>
    <row r="21" spans="1:13" ht="15.75" x14ac:dyDescent="0.25">
      <c r="A21" s="215" t="s">
        <v>296</v>
      </c>
      <c r="B21" s="215"/>
      <c r="C21" s="215"/>
      <c r="D21" s="215"/>
      <c r="E21" s="215"/>
      <c r="F21" s="215"/>
      <c r="G21" s="215"/>
      <c r="H21" s="215"/>
      <c r="I21" s="191"/>
      <c r="J21" s="191"/>
      <c r="K21" s="191"/>
      <c r="L21" s="167"/>
    </row>
    <row r="22" spans="1:13" ht="15.75" x14ac:dyDescent="0.25">
      <c r="A22" s="172"/>
      <c r="B22" s="169"/>
      <c r="C22" s="169"/>
      <c r="D22" s="169"/>
      <c r="E22" s="172"/>
      <c r="F22" s="167"/>
      <c r="G22" s="169"/>
      <c r="H22" s="167"/>
      <c r="I22" s="172"/>
      <c r="J22" s="169"/>
      <c r="K22" s="167"/>
      <c r="L22" s="167"/>
    </row>
    <row r="23" spans="1:13" ht="15.75" x14ac:dyDescent="0.25">
      <c r="A23" s="167"/>
      <c r="B23" s="167"/>
      <c r="C23" s="167"/>
      <c r="D23" s="167"/>
      <c r="E23" s="167"/>
      <c r="F23" s="167"/>
      <c r="G23" s="167"/>
      <c r="H23" s="167"/>
      <c r="I23" s="167"/>
      <c r="J23" s="167"/>
      <c r="K23" s="167"/>
      <c r="L23" s="167"/>
    </row>
    <row r="24" spans="1:13" ht="15.75" x14ac:dyDescent="0.25">
      <c r="A24" s="172" t="s">
        <v>297</v>
      </c>
      <c r="B24" s="169"/>
      <c r="C24" s="169"/>
      <c r="D24" s="169"/>
      <c r="E24" s="172"/>
      <c r="F24" s="167"/>
      <c r="G24" s="169"/>
      <c r="H24" s="167"/>
      <c r="I24" s="172"/>
      <c r="J24" s="169"/>
      <c r="K24" s="167"/>
      <c r="L24" s="167"/>
    </row>
    <row r="25" spans="1:13" ht="15.75" x14ac:dyDescent="0.25">
      <c r="A25" s="215" t="s">
        <v>298</v>
      </c>
      <c r="B25" s="215"/>
      <c r="C25" s="215"/>
      <c r="D25" s="215"/>
      <c r="E25" s="215"/>
      <c r="F25" s="215"/>
      <c r="G25" s="215"/>
      <c r="H25" s="215"/>
      <c r="I25" s="172"/>
      <c r="J25" s="169"/>
      <c r="K25" s="167"/>
      <c r="L25" s="167"/>
    </row>
    <row r="26" spans="1:13" ht="15.75" x14ac:dyDescent="0.25">
      <c r="A26" s="172"/>
      <c r="B26" s="169"/>
      <c r="C26" s="169"/>
      <c r="D26" s="169"/>
      <c r="E26" s="172"/>
      <c r="F26" s="167"/>
      <c r="G26" s="169"/>
      <c r="H26" s="167"/>
      <c r="I26" s="172"/>
      <c r="J26" s="169"/>
      <c r="K26" s="167"/>
      <c r="L26" s="167"/>
    </row>
    <row r="27" spans="1:13" ht="15.75" x14ac:dyDescent="0.25">
      <c r="A27" s="172"/>
      <c r="B27" s="169"/>
      <c r="C27" s="169"/>
      <c r="D27" s="169"/>
      <c r="E27" s="172"/>
      <c r="F27" s="167"/>
      <c r="G27" s="169"/>
      <c r="H27" s="167"/>
      <c r="I27" s="172"/>
      <c r="J27" s="169"/>
      <c r="K27" s="167"/>
      <c r="L27" s="167"/>
    </row>
    <row r="28" spans="1:13" ht="15.75" x14ac:dyDescent="0.25">
      <c r="A28" s="172"/>
      <c r="B28" s="169"/>
      <c r="C28" s="169"/>
      <c r="D28" s="169"/>
      <c r="E28" s="172"/>
      <c r="F28" s="167"/>
      <c r="G28" s="169"/>
      <c r="H28" s="167"/>
      <c r="I28" s="172"/>
      <c r="J28" s="169"/>
      <c r="K28" s="167"/>
      <c r="L28" s="167"/>
    </row>
    <row r="29" spans="1:13" ht="15.75" x14ac:dyDescent="0.25">
      <c r="A29" s="172"/>
      <c r="B29" s="169"/>
      <c r="C29" s="169"/>
      <c r="D29" s="183" t="s">
        <v>299</v>
      </c>
      <c r="E29" s="172"/>
      <c r="F29" s="167"/>
      <c r="G29" s="169"/>
      <c r="H29" s="167"/>
      <c r="I29" s="172"/>
      <c r="J29" s="169"/>
      <c r="K29" s="167"/>
      <c r="L29" s="167"/>
    </row>
    <row r="30" spans="1:13" ht="15.75" x14ac:dyDescent="0.25">
      <c r="A30" s="172"/>
      <c r="B30" s="169"/>
      <c r="C30" s="169"/>
      <c r="D30" s="169"/>
      <c r="E30" s="172"/>
      <c r="F30" s="167"/>
      <c r="G30" s="169"/>
      <c r="H30" s="167"/>
      <c r="I30" s="172"/>
      <c r="J30" s="169"/>
      <c r="K30" s="167"/>
      <c r="L30" s="167"/>
    </row>
    <row r="31" spans="1:13" ht="15.75" x14ac:dyDescent="0.25">
      <c r="A31" s="167" t="s">
        <v>300</v>
      </c>
      <c r="B31" s="169"/>
      <c r="C31" s="169"/>
      <c r="D31" s="169"/>
      <c r="E31" s="172"/>
      <c r="F31" s="167"/>
      <c r="G31" s="167" t="s">
        <v>301</v>
      </c>
      <c r="I31" s="172"/>
      <c r="J31" s="169"/>
      <c r="K31" s="167"/>
      <c r="L31" s="167"/>
    </row>
    <row r="32" spans="1:13" ht="15.75" x14ac:dyDescent="0.25">
      <c r="A32" s="169" t="s">
        <v>302</v>
      </c>
      <c r="B32" s="169"/>
      <c r="C32" s="169"/>
      <c r="D32" s="169"/>
      <c r="E32" s="172"/>
      <c r="F32" s="167"/>
      <c r="G32" s="172" t="s">
        <v>303</v>
      </c>
      <c r="I32" s="172"/>
      <c r="J32" s="169"/>
      <c r="K32" s="167"/>
      <c r="L32" s="167"/>
    </row>
    <row r="33" spans="1:13" ht="15.75" x14ac:dyDescent="0.25">
      <c r="A33" s="192" t="s">
        <v>304</v>
      </c>
      <c r="B33" s="169"/>
      <c r="C33" s="169"/>
      <c r="D33" s="169"/>
      <c r="E33" s="172"/>
      <c r="F33" s="167"/>
      <c r="G33" s="216" t="s">
        <v>360</v>
      </c>
      <c r="H33" s="216"/>
      <c r="I33" s="216"/>
      <c r="J33" s="4"/>
      <c r="K33" s="167"/>
      <c r="L33" s="167"/>
    </row>
    <row r="34" spans="1:13" ht="15.75" x14ac:dyDescent="0.25">
      <c r="A34" s="23" t="s">
        <v>305</v>
      </c>
      <c r="B34" s="193"/>
      <c r="C34" s="169"/>
      <c r="D34" s="169"/>
      <c r="E34" s="172"/>
      <c r="F34" s="167"/>
      <c r="G34" s="23" t="s">
        <v>305</v>
      </c>
      <c r="I34" s="23"/>
      <c r="J34" s="167"/>
      <c r="K34" s="167"/>
      <c r="L34" s="167"/>
    </row>
    <row r="35" spans="1:13" ht="15.75" x14ac:dyDescent="0.25">
      <c r="A35" s="172"/>
      <c r="B35" s="169"/>
      <c r="C35" s="169"/>
      <c r="D35" s="169"/>
      <c r="E35" s="172"/>
      <c r="F35" s="167"/>
      <c r="G35" s="169"/>
      <c r="H35" s="167"/>
      <c r="I35" s="169" t="s">
        <v>306</v>
      </c>
      <c r="J35" s="4" t="s">
        <v>307</v>
      </c>
      <c r="K35" s="167"/>
    </row>
    <row r="36" spans="1:13" ht="15.75" x14ac:dyDescent="0.25">
      <c r="A36" s="169"/>
      <c r="B36" s="169"/>
      <c r="C36" s="169"/>
      <c r="D36" s="169"/>
      <c r="E36" s="172"/>
      <c r="F36" s="167"/>
      <c r="G36" s="169"/>
      <c r="H36" s="167"/>
      <c r="I36" s="172"/>
      <c r="J36" s="169"/>
      <c r="K36" s="167"/>
      <c r="L36" s="167"/>
    </row>
    <row r="37" spans="1:13" s="183" customFormat="1" ht="14.25" x14ac:dyDescent="0.2">
      <c r="E37" s="184"/>
      <c r="G37" s="183" t="s">
        <v>308</v>
      </c>
      <c r="M37" s="185"/>
    </row>
    <row r="38" spans="1:13" s="183" customFormat="1" ht="14.25" x14ac:dyDescent="0.2">
      <c r="E38" s="184"/>
      <c r="G38" s="184" t="s">
        <v>303</v>
      </c>
      <c r="M38" s="185"/>
    </row>
    <row r="39" spans="1:13" s="183" customFormat="1" ht="14.25" x14ac:dyDescent="0.2">
      <c r="A39" s="183" t="s">
        <v>16</v>
      </c>
      <c r="E39" s="184"/>
      <c r="G39" s="184" t="s">
        <v>303</v>
      </c>
      <c r="M39" s="185"/>
    </row>
    <row r="40" spans="1:13" s="183" customFormat="1" ht="14.25" x14ac:dyDescent="0.2">
      <c r="E40" s="184"/>
      <c r="G40" s="184" t="s">
        <v>303</v>
      </c>
      <c r="M40" s="185"/>
    </row>
    <row r="41" spans="1:13" s="183" customFormat="1" ht="14.25" x14ac:dyDescent="0.2">
      <c r="G41" s="184" t="s">
        <v>303</v>
      </c>
      <c r="M41" s="185"/>
    </row>
    <row r="42" spans="1:13" s="183" customFormat="1" ht="14.25" x14ac:dyDescent="0.2">
      <c r="M42" s="185"/>
    </row>
    <row r="43" spans="1:13" s="183" customFormat="1" ht="14.25" x14ac:dyDescent="0.2">
      <c r="A43" s="183" t="s">
        <v>309</v>
      </c>
      <c r="E43" s="184"/>
      <c r="G43" s="184" t="s">
        <v>310</v>
      </c>
      <c r="M43" s="185"/>
    </row>
    <row r="44" spans="1:13" s="183" customFormat="1" ht="14.25" x14ac:dyDescent="0.2">
      <c r="E44" s="184"/>
      <c r="F44" s="184"/>
      <c r="M44" s="185"/>
    </row>
    <row r="45" spans="1:13" s="183" customFormat="1" ht="14.25" x14ac:dyDescent="0.2">
      <c r="A45" s="183" t="s">
        <v>311</v>
      </c>
      <c r="E45" s="184"/>
      <c r="F45" s="184"/>
      <c r="M45" s="185"/>
    </row>
    <row r="46" spans="1:13" ht="15.75" x14ac:dyDescent="0.25">
      <c r="A46" s="169"/>
      <c r="B46" s="169"/>
      <c r="C46" s="169"/>
      <c r="D46" s="169"/>
      <c r="E46" s="172"/>
      <c r="F46" s="172"/>
      <c r="G46" s="169"/>
      <c r="H46" s="169"/>
      <c r="I46" s="169"/>
      <c r="J46" s="169"/>
      <c r="K46" s="167"/>
      <c r="L46" s="167"/>
    </row>
    <row r="47" spans="1:13" ht="15.75" x14ac:dyDescent="0.25">
      <c r="A47" s="169" t="s">
        <v>312</v>
      </c>
      <c r="B47" s="169"/>
      <c r="C47" s="169"/>
      <c r="D47" s="169"/>
      <c r="E47" s="172"/>
      <c r="F47" s="172"/>
      <c r="G47" s="169"/>
      <c r="H47" s="169"/>
      <c r="I47" s="169"/>
      <c r="J47" s="169"/>
      <c r="K47" s="167"/>
      <c r="L47" s="167"/>
    </row>
    <row r="48" spans="1:13" ht="15.75" x14ac:dyDescent="0.25">
      <c r="A48" s="169" t="s">
        <v>312</v>
      </c>
      <c r="B48" s="169"/>
      <c r="C48" s="169"/>
      <c r="D48" s="169"/>
      <c r="E48" s="172"/>
      <c r="F48" s="172"/>
      <c r="G48" s="169"/>
      <c r="H48" s="169"/>
      <c r="I48" s="169"/>
      <c r="J48" s="169"/>
      <c r="K48" s="167"/>
      <c r="L48" s="167"/>
    </row>
    <row r="49" spans="1:12" ht="15.75" x14ac:dyDescent="0.25">
      <c r="A49" s="169" t="s">
        <v>312</v>
      </c>
      <c r="B49" s="169"/>
      <c r="C49" s="169"/>
      <c r="D49" s="169"/>
      <c r="E49" s="172"/>
      <c r="F49" s="172"/>
      <c r="G49" s="169"/>
      <c r="H49" s="169"/>
      <c r="I49" s="169"/>
      <c r="J49" s="169"/>
      <c r="K49" s="167"/>
      <c r="L49" s="167"/>
    </row>
    <row r="50" spans="1:12" ht="15.75" x14ac:dyDescent="0.25">
      <c r="A50" s="169"/>
      <c r="B50" s="169"/>
      <c r="C50" s="169"/>
      <c r="D50" s="169"/>
      <c r="E50" s="172"/>
      <c r="F50" s="172"/>
      <c r="G50" s="169"/>
      <c r="H50" s="169"/>
      <c r="I50" s="169"/>
      <c r="J50" s="169"/>
      <c r="K50" s="167"/>
      <c r="L50" s="167"/>
    </row>
    <row r="51" spans="1:12" ht="15.75" x14ac:dyDescent="0.25">
      <c r="A51" s="169"/>
      <c r="B51" s="169"/>
      <c r="C51" s="169"/>
      <c r="D51" s="169"/>
      <c r="E51" s="172"/>
      <c r="F51" s="172"/>
      <c r="G51" s="169"/>
      <c r="H51" s="169"/>
      <c r="I51" s="169"/>
      <c r="J51" s="169"/>
      <c r="K51" s="167"/>
      <c r="L51" s="167"/>
    </row>
    <row r="52" spans="1:12" ht="15.75" x14ac:dyDescent="0.25">
      <c r="A52" s="169"/>
      <c r="B52" s="169"/>
      <c r="C52" s="169"/>
      <c r="D52" s="169"/>
      <c r="E52" s="172"/>
      <c r="F52" s="172"/>
      <c r="G52" s="169"/>
      <c r="H52" s="169"/>
      <c r="I52" s="169"/>
      <c r="J52" s="169"/>
    </row>
    <row r="53" spans="1:12" ht="15.75" x14ac:dyDescent="0.25">
      <c r="A53" s="169"/>
      <c r="B53" s="169"/>
      <c r="C53" s="169"/>
      <c r="D53" s="169"/>
      <c r="E53" s="172"/>
      <c r="F53" s="172"/>
      <c r="G53" s="169"/>
      <c r="H53" s="169"/>
      <c r="I53" s="169"/>
      <c r="J53" s="169"/>
    </row>
  </sheetData>
  <mergeCells count="4">
    <mergeCell ref="A14:K14"/>
    <mergeCell ref="A21:H21"/>
    <mergeCell ref="A25:H25"/>
    <mergeCell ref="G33:I33"/>
  </mergeCells>
  <printOptions horizontalCentered="1"/>
  <pageMargins left="0.7" right="0.7" top="0.75" bottom="0.75" header="0.3" footer="0.3"/>
  <pageSetup scale="70" orientation="portrait" r:id="rId1"/>
  <headerFooter>
    <oddHeader>&amp;L&amp;8&amp;K01+049&amp;D_BID PROPOSAL CP24-20 Tulsa Zoo Rainforest HVAC_Elect. Upgrades</oddHeader>
    <oddFooter>&amp;CP-&amp;P+7.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D67EA-2E06-4F18-81C6-F80EA3A413F8}">
  <sheetPr>
    <pageSetUpPr fitToPage="1"/>
  </sheetPr>
  <dimension ref="A1:J160"/>
  <sheetViews>
    <sheetView zoomScaleNormal="100" workbookViewId="0">
      <selection activeCell="A8" sqref="A8:G8"/>
    </sheetView>
  </sheetViews>
  <sheetFormatPr defaultColWidth="9.140625" defaultRowHeight="12" x14ac:dyDescent="0.2"/>
  <cols>
    <col min="1" max="1" width="7.85546875" style="27" customWidth="1"/>
    <col min="2" max="2" width="12.5703125" style="28" customWidth="1"/>
    <col min="3" max="3" width="55.42578125" style="23" customWidth="1"/>
    <col min="4" max="4" width="6.85546875" style="29" bestFit="1" customWidth="1"/>
    <col min="5" max="5" width="6" style="30" bestFit="1" customWidth="1"/>
    <col min="6" max="6" width="12.5703125" style="166" customWidth="1"/>
    <col min="7" max="7" width="16.5703125" style="32" customWidth="1"/>
    <col min="8" max="16384" width="9.140625" style="23"/>
  </cols>
  <sheetData>
    <row r="1" spans="1:10" s="4" customFormat="1" ht="15" customHeight="1" x14ac:dyDescent="0.2">
      <c r="A1" s="204" t="s">
        <v>313</v>
      </c>
      <c r="B1" s="204"/>
      <c r="C1" s="204"/>
      <c r="D1" s="204"/>
      <c r="E1" s="204"/>
      <c r="F1" s="204"/>
      <c r="G1" s="204"/>
      <c r="H1" s="16"/>
    </row>
    <row r="2" spans="1:10" s="4" customFormat="1" ht="12.75" x14ac:dyDescent="0.2">
      <c r="A2" s="204" t="s">
        <v>1</v>
      </c>
      <c r="B2" s="204"/>
      <c r="C2" s="204"/>
      <c r="D2" s="204"/>
      <c r="E2" s="204"/>
      <c r="F2" s="204"/>
      <c r="G2" s="204"/>
      <c r="H2" s="16"/>
    </row>
    <row r="3" spans="1:10" s="4" customFormat="1" ht="12.75" x14ac:dyDescent="0.2">
      <c r="A3" s="204" t="s">
        <v>18</v>
      </c>
      <c r="B3" s="204"/>
      <c r="C3" s="204"/>
      <c r="D3" s="204"/>
      <c r="E3" s="204"/>
      <c r="F3" s="204"/>
      <c r="G3" s="204"/>
      <c r="H3" s="16"/>
    </row>
    <row r="5" spans="1:10" ht="12.75" thickBot="1" x14ac:dyDescent="0.25">
      <c r="F5" s="31"/>
      <c r="I5" s="33"/>
    </row>
    <row r="6" spans="1:10" s="33" customFormat="1" ht="27" customHeight="1" thickBot="1" x14ac:dyDescent="0.25">
      <c r="A6" s="34" t="s">
        <v>19</v>
      </c>
      <c r="B6" s="35" t="s">
        <v>20</v>
      </c>
      <c r="C6" s="34" t="s">
        <v>21</v>
      </c>
      <c r="D6" s="34" t="s">
        <v>22</v>
      </c>
      <c r="E6" s="36" t="s">
        <v>23</v>
      </c>
      <c r="F6" s="37" t="s">
        <v>24</v>
      </c>
      <c r="G6" s="38" t="s">
        <v>25</v>
      </c>
    </row>
    <row r="7" spans="1:10" ht="11.25" customHeight="1" thickBot="1" x14ac:dyDescent="0.25">
      <c r="A7" s="39"/>
      <c r="B7" s="40"/>
      <c r="C7" s="41"/>
      <c r="D7" s="42"/>
      <c r="E7" s="43"/>
      <c r="F7" s="44"/>
      <c r="G7" s="45"/>
    </row>
    <row r="8" spans="1:10" ht="25.5" customHeight="1" thickBot="1" x14ac:dyDescent="0.25">
      <c r="A8" s="208" t="s">
        <v>26</v>
      </c>
      <c r="B8" s="209"/>
      <c r="C8" s="209"/>
      <c r="D8" s="209"/>
      <c r="E8" s="209"/>
      <c r="F8" s="209"/>
      <c r="G8" s="210"/>
    </row>
    <row r="9" spans="1:10" ht="12.75" customHeight="1" x14ac:dyDescent="0.2">
      <c r="A9" s="46" t="s">
        <v>27</v>
      </c>
      <c r="B9" s="47" t="s">
        <v>28</v>
      </c>
      <c r="C9" s="48" t="s">
        <v>29</v>
      </c>
      <c r="D9" s="49" t="s">
        <v>30</v>
      </c>
      <c r="E9" s="50">
        <v>1</v>
      </c>
      <c r="F9" s="51"/>
      <c r="G9" s="52">
        <f>SUM(E9*F9)</f>
        <v>0</v>
      </c>
    </row>
    <row r="10" spans="1:10" ht="12.75" customHeight="1" x14ac:dyDescent="0.2">
      <c r="A10" s="46" t="s">
        <v>31</v>
      </c>
      <c r="B10" s="53" t="s">
        <v>28</v>
      </c>
      <c r="C10" s="54" t="s">
        <v>32</v>
      </c>
      <c r="D10" s="55" t="s">
        <v>33</v>
      </c>
      <c r="E10" s="56">
        <v>1</v>
      </c>
      <c r="F10" s="57">
        <v>170000</v>
      </c>
      <c r="G10" s="58">
        <f>SUM(E10*F10)</f>
        <v>170000</v>
      </c>
    </row>
    <row r="11" spans="1:10" ht="24" x14ac:dyDescent="0.2">
      <c r="A11" s="46" t="s">
        <v>34</v>
      </c>
      <c r="B11" s="53" t="s">
        <v>28</v>
      </c>
      <c r="C11" s="54" t="s">
        <v>35</v>
      </c>
      <c r="D11" s="55" t="s">
        <v>30</v>
      </c>
      <c r="E11" s="56">
        <v>1</v>
      </c>
      <c r="F11" s="57"/>
      <c r="G11" s="58">
        <f>SUM(E11*F11)</f>
        <v>0</v>
      </c>
    </row>
    <row r="12" spans="1:10" ht="24" x14ac:dyDescent="0.2">
      <c r="A12" s="46" t="s">
        <v>36</v>
      </c>
      <c r="B12" s="53"/>
      <c r="C12" s="54" t="s">
        <v>37</v>
      </c>
      <c r="D12" s="55" t="s">
        <v>30</v>
      </c>
      <c r="E12" s="56">
        <v>1</v>
      </c>
      <c r="F12" s="57"/>
      <c r="G12" s="58">
        <f t="shared" ref="G12:G80" si="0">SUM(E12*F12)</f>
        <v>0</v>
      </c>
    </row>
    <row r="13" spans="1:10" ht="36" x14ac:dyDescent="0.2">
      <c r="A13" s="46" t="s">
        <v>38</v>
      </c>
      <c r="B13" s="53"/>
      <c r="C13" s="54" t="s">
        <v>39</v>
      </c>
      <c r="D13" s="55" t="s">
        <v>40</v>
      </c>
      <c r="E13" s="56">
        <v>3</v>
      </c>
      <c r="F13" s="57"/>
      <c r="G13" s="58">
        <f t="shared" si="0"/>
        <v>0</v>
      </c>
      <c r="I13" s="59"/>
      <c r="J13" s="59"/>
    </row>
    <row r="14" spans="1:10" x14ac:dyDescent="0.2">
      <c r="A14" s="46" t="s">
        <v>41</v>
      </c>
      <c r="B14" s="53" t="s">
        <v>42</v>
      </c>
      <c r="C14" s="54" t="s">
        <v>43</v>
      </c>
      <c r="D14" s="55" t="s">
        <v>40</v>
      </c>
      <c r="E14" s="56">
        <v>1</v>
      </c>
      <c r="F14" s="57"/>
      <c r="G14" s="58">
        <f t="shared" si="0"/>
        <v>0</v>
      </c>
      <c r="I14" s="59"/>
      <c r="J14" s="59"/>
    </row>
    <row r="15" spans="1:10" ht="72" x14ac:dyDescent="0.2">
      <c r="A15" s="46" t="s">
        <v>44</v>
      </c>
      <c r="B15" s="53" t="s">
        <v>42</v>
      </c>
      <c r="C15" s="60" t="s">
        <v>334</v>
      </c>
      <c r="D15" s="49" t="s">
        <v>40</v>
      </c>
      <c r="E15" s="50">
        <v>3</v>
      </c>
      <c r="F15" s="51"/>
      <c r="G15" s="58">
        <f t="shared" si="0"/>
        <v>0</v>
      </c>
    </row>
    <row r="16" spans="1:10" ht="13.5" customHeight="1" x14ac:dyDescent="0.2">
      <c r="A16" s="46" t="s">
        <v>45</v>
      </c>
      <c r="B16" s="53" t="s">
        <v>42</v>
      </c>
      <c r="C16" s="54" t="s">
        <v>46</v>
      </c>
      <c r="D16" s="55" t="s">
        <v>40</v>
      </c>
      <c r="E16" s="56">
        <v>1</v>
      </c>
      <c r="F16" s="57"/>
      <c r="G16" s="58">
        <f t="shared" si="0"/>
        <v>0</v>
      </c>
    </row>
    <row r="17" spans="1:7" x14ac:dyDescent="0.2">
      <c r="A17" s="46" t="s">
        <v>47</v>
      </c>
      <c r="B17" s="53" t="s">
        <v>42</v>
      </c>
      <c r="C17" s="54" t="s">
        <v>48</v>
      </c>
      <c r="D17" s="55" t="s">
        <v>40</v>
      </c>
      <c r="E17" s="56">
        <v>1</v>
      </c>
      <c r="F17" s="57"/>
      <c r="G17" s="58">
        <f t="shared" si="0"/>
        <v>0</v>
      </c>
    </row>
    <row r="18" spans="1:7" x14ac:dyDescent="0.2">
      <c r="A18" s="46" t="s">
        <v>49</v>
      </c>
      <c r="B18" s="47" t="s">
        <v>50</v>
      </c>
      <c r="C18" s="54" t="s">
        <v>51</v>
      </c>
      <c r="D18" s="55" t="s">
        <v>40</v>
      </c>
      <c r="E18" s="56">
        <v>2</v>
      </c>
      <c r="F18" s="57"/>
      <c r="G18" s="58">
        <f t="shared" si="0"/>
        <v>0</v>
      </c>
    </row>
    <row r="19" spans="1:7" ht="36" x14ac:dyDescent="0.2">
      <c r="A19" s="46" t="s">
        <v>52</v>
      </c>
      <c r="B19" s="47" t="s">
        <v>50</v>
      </c>
      <c r="C19" s="54" t="s">
        <v>53</v>
      </c>
      <c r="D19" s="55" t="s">
        <v>40</v>
      </c>
      <c r="E19" s="56">
        <v>1</v>
      </c>
      <c r="F19" s="57"/>
      <c r="G19" s="58">
        <f t="shared" si="0"/>
        <v>0</v>
      </c>
    </row>
    <row r="20" spans="1:7" ht="24" x14ac:dyDescent="0.2">
      <c r="A20" s="46" t="s">
        <v>54</v>
      </c>
      <c r="B20" s="47" t="s">
        <v>55</v>
      </c>
      <c r="C20" s="54" t="s">
        <v>56</v>
      </c>
      <c r="D20" s="55" t="s">
        <v>40</v>
      </c>
      <c r="E20" s="56">
        <v>1</v>
      </c>
      <c r="F20" s="57"/>
      <c r="G20" s="58">
        <f t="shared" si="0"/>
        <v>0</v>
      </c>
    </row>
    <row r="21" spans="1:7" ht="48" x14ac:dyDescent="0.2">
      <c r="A21" s="46" t="s">
        <v>57</v>
      </c>
      <c r="B21" s="61" t="s">
        <v>58</v>
      </c>
      <c r="C21" s="62" t="s">
        <v>59</v>
      </c>
      <c r="D21" s="63" t="s">
        <v>60</v>
      </c>
      <c r="E21" s="64">
        <v>860</v>
      </c>
      <c r="F21" s="65"/>
      <c r="G21" s="58">
        <f t="shared" si="0"/>
        <v>0</v>
      </c>
    </row>
    <row r="22" spans="1:7" ht="30" x14ac:dyDescent="0.25">
      <c r="A22" s="46" t="s">
        <v>61</v>
      </c>
      <c r="B22" s="66" t="s">
        <v>62</v>
      </c>
      <c r="C22" s="67" t="s">
        <v>63</v>
      </c>
      <c r="D22" s="63" t="s">
        <v>64</v>
      </c>
      <c r="E22" s="64">
        <v>7000</v>
      </c>
      <c r="F22" s="65"/>
      <c r="G22" s="58">
        <f>SUM(E22*F22)</f>
        <v>0</v>
      </c>
    </row>
    <row r="23" spans="1:7" ht="36" x14ac:dyDescent="0.2">
      <c r="A23" s="46" t="s">
        <v>65</v>
      </c>
      <c r="B23" s="68" t="s">
        <v>66</v>
      </c>
      <c r="C23" s="62" t="s">
        <v>335</v>
      </c>
      <c r="D23" s="63" t="s">
        <v>60</v>
      </c>
      <c r="E23" s="64">
        <v>8300</v>
      </c>
      <c r="F23" s="65"/>
      <c r="G23" s="58">
        <f t="shared" si="0"/>
        <v>0</v>
      </c>
    </row>
    <row r="24" spans="1:7" ht="36" x14ac:dyDescent="0.2">
      <c r="A24" s="46" t="s">
        <v>67</v>
      </c>
      <c r="B24" s="69" t="s">
        <v>50</v>
      </c>
      <c r="C24" s="62" t="s">
        <v>68</v>
      </c>
      <c r="D24" s="63" t="s">
        <v>40</v>
      </c>
      <c r="E24" s="64">
        <v>1</v>
      </c>
      <c r="F24" s="65"/>
      <c r="G24" s="58">
        <f t="shared" si="0"/>
        <v>0</v>
      </c>
    </row>
    <row r="25" spans="1:7" ht="24" x14ac:dyDescent="0.2">
      <c r="A25" s="46" t="s">
        <v>69</v>
      </c>
      <c r="B25" s="69" t="s">
        <v>50</v>
      </c>
      <c r="C25" s="62" t="s">
        <v>70</v>
      </c>
      <c r="D25" s="63" t="s">
        <v>40</v>
      </c>
      <c r="E25" s="64">
        <v>3</v>
      </c>
      <c r="F25" s="65"/>
      <c r="G25" s="58">
        <f t="shared" si="0"/>
        <v>0</v>
      </c>
    </row>
    <row r="26" spans="1:7" ht="24" x14ac:dyDescent="0.2">
      <c r="A26" s="46" t="s">
        <v>71</v>
      </c>
      <c r="B26" s="69" t="s">
        <v>50</v>
      </c>
      <c r="C26" s="62" t="s">
        <v>72</v>
      </c>
      <c r="D26" s="63" t="s">
        <v>40</v>
      </c>
      <c r="E26" s="64">
        <v>10</v>
      </c>
      <c r="F26" s="65"/>
      <c r="G26" s="58">
        <f t="shared" si="0"/>
        <v>0</v>
      </c>
    </row>
    <row r="27" spans="1:7" ht="36" x14ac:dyDescent="0.2">
      <c r="A27" s="46" t="s">
        <v>73</v>
      </c>
      <c r="B27" s="61" t="s">
        <v>74</v>
      </c>
      <c r="C27" s="62" t="s">
        <v>317</v>
      </c>
      <c r="D27" s="63" t="s">
        <v>40</v>
      </c>
      <c r="E27" s="64">
        <v>10</v>
      </c>
      <c r="F27" s="65"/>
      <c r="G27" s="58">
        <f t="shared" si="0"/>
        <v>0</v>
      </c>
    </row>
    <row r="28" spans="1:7" x14ac:dyDescent="0.2">
      <c r="A28" s="46" t="s">
        <v>75</v>
      </c>
      <c r="B28" s="69" t="s">
        <v>50</v>
      </c>
      <c r="C28" s="62" t="s">
        <v>76</v>
      </c>
      <c r="D28" s="63" t="s">
        <v>40</v>
      </c>
      <c r="E28" s="64">
        <v>10</v>
      </c>
      <c r="F28" s="65"/>
      <c r="G28" s="58">
        <f>SUM(E28*F28)</f>
        <v>0</v>
      </c>
    </row>
    <row r="29" spans="1:7" ht="24" x14ac:dyDescent="0.2">
      <c r="A29" s="46" t="s">
        <v>77</v>
      </c>
      <c r="B29" s="69"/>
      <c r="C29" s="54" t="s">
        <v>78</v>
      </c>
      <c r="D29" s="63" t="s">
        <v>79</v>
      </c>
      <c r="E29" s="64">
        <v>20</v>
      </c>
      <c r="F29" s="65"/>
      <c r="G29" s="58">
        <f t="shared" si="0"/>
        <v>0</v>
      </c>
    </row>
    <row r="30" spans="1:7" ht="36" x14ac:dyDescent="0.2">
      <c r="A30" s="46" t="s">
        <v>80</v>
      </c>
      <c r="B30" s="61" t="s">
        <v>81</v>
      </c>
      <c r="C30" s="33" t="s">
        <v>82</v>
      </c>
      <c r="D30" s="63" t="s">
        <v>40</v>
      </c>
      <c r="E30" s="64">
        <v>1</v>
      </c>
      <c r="F30" s="65"/>
      <c r="G30" s="58">
        <f t="shared" si="0"/>
        <v>0</v>
      </c>
    </row>
    <row r="31" spans="1:7" ht="24" x14ac:dyDescent="0.2">
      <c r="A31" s="46" t="s">
        <v>83</v>
      </c>
      <c r="B31" s="72"/>
      <c r="C31" s="73" t="s">
        <v>84</v>
      </c>
      <c r="D31" s="74" t="s">
        <v>40</v>
      </c>
      <c r="E31" s="64">
        <v>1</v>
      </c>
      <c r="F31" s="65"/>
      <c r="G31" s="58">
        <f>SUM(E31*F31)</f>
        <v>0</v>
      </c>
    </row>
    <row r="32" spans="1:7" ht="60" x14ac:dyDescent="0.2">
      <c r="A32" s="46" t="s">
        <v>85</v>
      </c>
      <c r="B32" s="61" t="s">
        <v>86</v>
      </c>
      <c r="C32" s="75" t="s">
        <v>87</v>
      </c>
      <c r="D32" s="63" t="s">
        <v>40</v>
      </c>
      <c r="E32" s="64">
        <v>2</v>
      </c>
      <c r="F32" s="65"/>
      <c r="G32" s="58">
        <f t="shared" si="0"/>
        <v>0</v>
      </c>
    </row>
    <row r="33" spans="1:7" x14ac:dyDescent="0.2">
      <c r="A33" s="46" t="s">
        <v>88</v>
      </c>
      <c r="B33" s="69" t="s">
        <v>89</v>
      </c>
      <c r="C33" s="62" t="s">
        <v>90</v>
      </c>
      <c r="D33" s="63" t="s">
        <v>40</v>
      </c>
      <c r="E33" s="64">
        <v>60</v>
      </c>
      <c r="F33" s="65"/>
      <c r="G33" s="58">
        <f t="shared" si="0"/>
        <v>0</v>
      </c>
    </row>
    <row r="34" spans="1:7" ht="24" x14ac:dyDescent="0.2">
      <c r="A34" s="46" t="s">
        <v>91</v>
      </c>
      <c r="B34" s="61" t="s">
        <v>92</v>
      </c>
      <c r="C34" s="62" t="s">
        <v>93</v>
      </c>
      <c r="D34" s="63" t="s">
        <v>40</v>
      </c>
      <c r="E34" s="64">
        <v>1</v>
      </c>
      <c r="F34" s="65"/>
      <c r="G34" s="58">
        <f t="shared" si="0"/>
        <v>0</v>
      </c>
    </row>
    <row r="35" spans="1:7" x14ac:dyDescent="0.2">
      <c r="A35" s="46" t="s">
        <v>94</v>
      </c>
      <c r="B35" s="69" t="s">
        <v>95</v>
      </c>
      <c r="C35" s="62" t="s">
        <v>96</v>
      </c>
      <c r="D35" s="63" t="s">
        <v>40</v>
      </c>
      <c r="E35" s="64">
        <v>2</v>
      </c>
      <c r="F35" s="65"/>
      <c r="G35" s="58">
        <f t="shared" si="0"/>
        <v>0</v>
      </c>
    </row>
    <row r="36" spans="1:7" x14ac:dyDescent="0.2">
      <c r="A36" s="46" t="s">
        <v>97</v>
      </c>
      <c r="B36" s="53" t="s">
        <v>95</v>
      </c>
      <c r="C36" s="54" t="s">
        <v>98</v>
      </c>
      <c r="D36" s="55" t="s">
        <v>40</v>
      </c>
      <c r="E36" s="56">
        <v>20</v>
      </c>
      <c r="F36" s="57"/>
      <c r="G36" s="58">
        <f>SUM(E36*F36)</f>
        <v>0</v>
      </c>
    </row>
    <row r="37" spans="1:7" ht="36" x14ac:dyDescent="0.2">
      <c r="A37" s="70" t="s">
        <v>99</v>
      </c>
      <c r="B37" s="53" t="s">
        <v>314</v>
      </c>
      <c r="C37" s="54" t="s">
        <v>100</v>
      </c>
      <c r="D37" s="55" t="s">
        <v>40</v>
      </c>
      <c r="E37" s="56">
        <v>10</v>
      </c>
      <c r="F37" s="57"/>
      <c r="G37" s="58">
        <f t="shared" si="0"/>
        <v>0</v>
      </c>
    </row>
    <row r="38" spans="1:7" ht="24" x14ac:dyDescent="0.2">
      <c r="A38" s="70" t="s">
        <v>101</v>
      </c>
      <c r="B38" s="53" t="s">
        <v>55</v>
      </c>
      <c r="C38" s="54" t="s">
        <v>102</v>
      </c>
      <c r="D38" s="55" t="s">
        <v>40</v>
      </c>
      <c r="E38" s="56">
        <v>1</v>
      </c>
      <c r="F38" s="57"/>
      <c r="G38" s="76">
        <f t="shared" si="0"/>
        <v>0</v>
      </c>
    </row>
    <row r="39" spans="1:7" ht="24" x14ac:dyDescent="0.2">
      <c r="A39" s="70" t="s">
        <v>103</v>
      </c>
      <c r="B39" s="53" t="s">
        <v>55</v>
      </c>
      <c r="C39" s="54" t="s">
        <v>104</v>
      </c>
      <c r="D39" s="55" t="s">
        <v>40</v>
      </c>
      <c r="E39" s="56">
        <v>1</v>
      </c>
      <c r="F39" s="57"/>
      <c r="G39" s="76">
        <f t="shared" si="0"/>
        <v>0</v>
      </c>
    </row>
    <row r="40" spans="1:7" x14ac:dyDescent="0.2">
      <c r="A40" s="46" t="s">
        <v>105</v>
      </c>
      <c r="B40" s="69" t="s">
        <v>55</v>
      </c>
      <c r="C40" s="62" t="s">
        <v>106</v>
      </c>
      <c r="D40" s="63" t="s">
        <v>40</v>
      </c>
      <c r="E40" s="64">
        <v>2</v>
      </c>
      <c r="F40" s="65"/>
      <c r="G40" s="58">
        <f t="shared" si="0"/>
        <v>0</v>
      </c>
    </row>
    <row r="41" spans="1:7" x14ac:dyDescent="0.2">
      <c r="A41" s="46" t="s">
        <v>107</v>
      </c>
      <c r="B41" s="69" t="s">
        <v>55</v>
      </c>
      <c r="C41" s="62" t="s">
        <v>108</v>
      </c>
      <c r="D41" s="63" t="s">
        <v>40</v>
      </c>
      <c r="E41" s="64">
        <v>4</v>
      </c>
      <c r="F41" s="65"/>
      <c r="G41" s="58">
        <f t="shared" si="0"/>
        <v>0</v>
      </c>
    </row>
    <row r="42" spans="1:7" x14ac:dyDescent="0.2">
      <c r="A42" s="46" t="s">
        <v>109</v>
      </c>
      <c r="B42" s="69"/>
      <c r="C42" s="62" t="s">
        <v>110</v>
      </c>
      <c r="D42" s="63" t="s">
        <v>40</v>
      </c>
      <c r="E42" s="64">
        <v>3</v>
      </c>
      <c r="F42" s="65"/>
      <c r="G42" s="58">
        <f t="shared" si="0"/>
        <v>0</v>
      </c>
    </row>
    <row r="43" spans="1:7" x14ac:dyDescent="0.2">
      <c r="A43" s="46" t="s">
        <v>111</v>
      </c>
      <c r="B43" s="69" t="s">
        <v>112</v>
      </c>
      <c r="C43" s="62" t="s">
        <v>113</v>
      </c>
      <c r="D43" s="63" t="s">
        <v>40</v>
      </c>
      <c r="E43" s="64">
        <v>3</v>
      </c>
      <c r="F43" s="65"/>
      <c r="G43" s="58">
        <f t="shared" si="0"/>
        <v>0</v>
      </c>
    </row>
    <row r="44" spans="1:7" x14ac:dyDescent="0.2">
      <c r="A44" s="46" t="s">
        <v>114</v>
      </c>
      <c r="B44" s="69" t="s">
        <v>115</v>
      </c>
      <c r="C44" s="62" t="s">
        <v>116</v>
      </c>
      <c r="D44" s="63" t="s">
        <v>40</v>
      </c>
      <c r="E44" s="64">
        <v>1</v>
      </c>
      <c r="F44" s="65"/>
      <c r="G44" s="58">
        <f>SUM(E44*F44)</f>
        <v>0</v>
      </c>
    </row>
    <row r="45" spans="1:7" x14ac:dyDescent="0.2">
      <c r="A45" s="46" t="s">
        <v>117</v>
      </c>
      <c r="B45" s="69" t="s">
        <v>118</v>
      </c>
      <c r="C45" s="62" t="s">
        <v>119</v>
      </c>
      <c r="D45" s="63" t="s">
        <v>40</v>
      </c>
      <c r="E45" s="64">
        <v>2</v>
      </c>
      <c r="F45" s="65"/>
      <c r="G45" s="58">
        <f t="shared" si="0"/>
        <v>0</v>
      </c>
    </row>
    <row r="46" spans="1:7" x14ac:dyDescent="0.2">
      <c r="A46" s="46" t="s">
        <v>120</v>
      </c>
      <c r="B46" s="69" t="s">
        <v>118</v>
      </c>
      <c r="C46" s="62" t="s">
        <v>121</v>
      </c>
      <c r="D46" s="63" t="s">
        <v>40</v>
      </c>
      <c r="E46" s="64">
        <v>1</v>
      </c>
      <c r="F46" s="65"/>
      <c r="G46" s="58">
        <f t="shared" si="0"/>
        <v>0</v>
      </c>
    </row>
    <row r="47" spans="1:7" x14ac:dyDescent="0.2">
      <c r="A47" s="46" t="s">
        <v>122</v>
      </c>
      <c r="B47" s="69"/>
      <c r="C47" s="62" t="s">
        <v>123</v>
      </c>
      <c r="D47" s="63" t="s">
        <v>40</v>
      </c>
      <c r="E47" s="64">
        <v>1</v>
      </c>
      <c r="F47" s="65"/>
      <c r="G47" s="58">
        <f>SUM(E47*F47)</f>
        <v>0</v>
      </c>
    </row>
    <row r="48" spans="1:7" x14ac:dyDescent="0.2">
      <c r="A48" s="46" t="s">
        <v>124</v>
      </c>
      <c r="B48" s="69"/>
      <c r="C48" s="62" t="s">
        <v>125</v>
      </c>
      <c r="D48" s="63" t="s">
        <v>40</v>
      </c>
      <c r="E48" s="64">
        <v>1</v>
      </c>
      <c r="F48" s="65"/>
      <c r="G48" s="58">
        <f>SUM(E48*F48)</f>
        <v>0</v>
      </c>
    </row>
    <row r="49" spans="1:7" x14ac:dyDescent="0.2">
      <c r="A49" s="46" t="s">
        <v>126</v>
      </c>
      <c r="B49" s="69" t="s">
        <v>115</v>
      </c>
      <c r="C49" s="62" t="s">
        <v>127</v>
      </c>
      <c r="D49" s="63" t="s">
        <v>40</v>
      </c>
      <c r="E49" s="64">
        <v>1</v>
      </c>
      <c r="F49" s="65"/>
      <c r="G49" s="58">
        <f t="shared" si="0"/>
        <v>0</v>
      </c>
    </row>
    <row r="50" spans="1:7" x14ac:dyDescent="0.2">
      <c r="A50" s="46" t="s">
        <v>128</v>
      </c>
      <c r="B50" s="69"/>
      <c r="C50" s="62" t="s">
        <v>129</v>
      </c>
      <c r="D50" s="63" t="s">
        <v>79</v>
      </c>
      <c r="E50" s="64">
        <v>50</v>
      </c>
      <c r="F50" s="65"/>
      <c r="G50" s="58">
        <f t="shared" si="0"/>
        <v>0</v>
      </c>
    </row>
    <row r="51" spans="1:7" x14ac:dyDescent="0.2">
      <c r="A51" s="46" t="s">
        <v>130</v>
      </c>
      <c r="B51" s="69"/>
      <c r="C51" s="62" t="s">
        <v>131</v>
      </c>
      <c r="D51" s="63" t="s">
        <v>79</v>
      </c>
      <c r="E51" s="64">
        <v>6</v>
      </c>
      <c r="F51" s="65"/>
      <c r="G51" s="58">
        <f t="shared" si="0"/>
        <v>0</v>
      </c>
    </row>
    <row r="52" spans="1:7" x14ac:dyDescent="0.2">
      <c r="A52" s="46" t="s">
        <v>132</v>
      </c>
      <c r="B52" s="69"/>
      <c r="C52" s="62" t="s">
        <v>133</v>
      </c>
      <c r="D52" s="63" t="s">
        <v>79</v>
      </c>
      <c r="E52" s="64">
        <v>4</v>
      </c>
      <c r="F52" s="65"/>
      <c r="G52" s="77">
        <f t="shared" si="0"/>
        <v>0</v>
      </c>
    </row>
    <row r="53" spans="1:7" x14ac:dyDescent="0.2">
      <c r="A53" s="46" t="s">
        <v>134</v>
      </c>
      <c r="B53" s="69"/>
      <c r="C53" s="62" t="s">
        <v>135</v>
      </c>
      <c r="D53" s="63" t="s">
        <v>40</v>
      </c>
      <c r="E53" s="64">
        <v>1</v>
      </c>
      <c r="F53" s="65"/>
      <c r="G53" s="77">
        <f t="shared" si="0"/>
        <v>0</v>
      </c>
    </row>
    <row r="54" spans="1:7" x14ac:dyDescent="0.2">
      <c r="A54" s="46" t="s">
        <v>136</v>
      </c>
      <c r="B54" s="69"/>
      <c r="C54" s="62" t="s">
        <v>137</v>
      </c>
      <c r="D54" s="63" t="s">
        <v>40</v>
      </c>
      <c r="E54" s="64">
        <v>3</v>
      </c>
      <c r="F54" s="65"/>
      <c r="G54" s="77">
        <f t="shared" si="0"/>
        <v>0</v>
      </c>
    </row>
    <row r="55" spans="1:7" x14ac:dyDescent="0.2">
      <c r="A55" s="46" t="s">
        <v>138</v>
      </c>
      <c r="B55" s="69" t="s">
        <v>139</v>
      </c>
      <c r="C55" s="62" t="s">
        <v>140</v>
      </c>
      <c r="D55" s="63" t="s">
        <v>40</v>
      </c>
      <c r="E55" s="64">
        <v>1</v>
      </c>
      <c r="F55" s="65"/>
      <c r="G55" s="77">
        <f t="shared" si="0"/>
        <v>0</v>
      </c>
    </row>
    <row r="56" spans="1:7" x14ac:dyDescent="0.2">
      <c r="A56" s="46" t="s">
        <v>141</v>
      </c>
      <c r="B56" s="69" t="s">
        <v>139</v>
      </c>
      <c r="C56" s="62" t="s">
        <v>142</v>
      </c>
      <c r="D56" s="55" t="s">
        <v>40</v>
      </c>
      <c r="E56" s="56">
        <v>1</v>
      </c>
      <c r="F56" s="57"/>
      <c r="G56" s="77">
        <f t="shared" si="0"/>
        <v>0</v>
      </c>
    </row>
    <row r="57" spans="1:7" x14ac:dyDescent="0.2">
      <c r="A57" s="46" t="s">
        <v>143</v>
      </c>
      <c r="B57" s="53" t="s">
        <v>144</v>
      </c>
      <c r="C57" s="62" t="s">
        <v>145</v>
      </c>
      <c r="D57" s="55" t="s">
        <v>40</v>
      </c>
      <c r="E57" s="56">
        <v>1</v>
      </c>
      <c r="F57" s="57"/>
      <c r="G57" s="77">
        <f t="shared" si="0"/>
        <v>0</v>
      </c>
    </row>
    <row r="58" spans="1:7" ht="24" x14ac:dyDescent="0.2">
      <c r="A58" s="46" t="s">
        <v>146</v>
      </c>
      <c r="B58" s="71" t="s">
        <v>147</v>
      </c>
      <c r="C58" s="54" t="s">
        <v>148</v>
      </c>
      <c r="D58" s="55" t="s">
        <v>40</v>
      </c>
      <c r="E58" s="56">
        <v>2</v>
      </c>
      <c r="F58" s="57"/>
      <c r="G58" s="77">
        <f t="shared" si="0"/>
        <v>0</v>
      </c>
    </row>
    <row r="59" spans="1:7" ht="24" x14ac:dyDescent="0.2">
      <c r="A59" s="46" t="s">
        <v>149</v>
      </c>
      <c r="B59" s="71" t="s">
        <v>147</v>
      </c>
      <c r="C59" s="54" t="s">
        <v>150</v>
      </c>
      <c r="D59" s="55" t="s">
        <v>40</v>
      </c>
      <c r="E59" s="56">
        <v>3</v>
      </c>
      <c r="F59" s="57"/>
      <c r="G59" s="77">
        <f t="shared" si="0"/>
        <v>0</v>
      </c>
    </row>
    <row r="60" spans="1:7" ht="36" x14ac:dyDescent="0.2">
      <c r="A60" s="46" t="s">
        <v>151</v>
      </c>
      <c r="B60" s="71" t="s">
        <v>152</v>
      </c>
      <c r="C60" s="54" t="s">
        <v>153</v>
      </c>
      <c r="D60" s="55" t="s">
        <v>154</v>
      </c>
      <c r="E60" s="56">
        <v>30</v>
      </c>
      <c r="F60" s="57"/>
      <c r="G60" s="77">
        <f t="shared" si="0"/>
        <v>0</v>
      </c>
    </row>
    <row r="61" spans="1:7" ht="36" x14ac:dyDescent="0.2">
      <c r="A61" s="46" t="s">
        <v>155</v>
      </c>
      <c r="B61" s="71" t="s">
        <v>152</v>
      </c>
      <c r="C61" s="54" t="s">
        <v>156</v>
      </c>
      <c r="D61" s="55" t="s">
        <v>154</v>
      </c>
      <c r="E61" s="56">
        <v>50</v>
      </c>
      <c r="F61" s="57"/>
      <c r="G61" s="77">
        <f t="shared" si="0"/>
        <v>0</v>
      </c>
    </row>
    <row r="62" spans="1:7" ht="36" x14ac:dyDescent="0.2">
      <c r="A62" s="46" t="s">
        <v>157</v>
      </c>
      <c r="B62" s="71" t="s">
        <v>152</v>
      </c>
      <c r="C62" s="54" t="s">
        <v>158</v>
      </c>
      <c r="D62" s="55" t="s">
        <v>154</v>
      </c>
      <c r="E62" s="56">
        <v>80</v>
      </c>
      <c r="F62" s="57"/>
      <c r="G62" s="77">
        <f t="shared" si="0"/>
        <v>0</v>
      </c>
    </row>
    <row r="63" spans="1:7" ht="36" x14ac:dyDescent="0.2">
      <c r="A63" s="46" t="s">
        <v>159</v>
      </c>
      <c r="B63" s="71" t="s">
        <v>152</v>
      </c>
      <c r="C63" s="54" t="s">
        <v>160</v>
      </c>
      <c r="D63" s="55" t="s">
        <v>154</v>
      </c>
      <c r="E63" s="56">
        <v>160</v>
      </c>
      <c r="F63" s="57"/>
      <c r="G63" s="77">
        <f t="shared" si="0"/>
        <v>0</v>
      </c>
    </row>
    <row r="64" spans="1:7" ht="36" x14ac:dyDescent="0.2">
      <c r="A64" s="46" t="s">
        <v>161</v>
      </c>
      <c r="B64" s="71" t="s">
        <v>152</v>
      </c>
      <c r="C64" s="54" t="s">
        <v>162</v>
      </c>
      <c r="D64" s="55" t="s">
        <v>154</v>
      </c>
      <c r="E64" s="56">
        <v>120</v>
      </c>
      <c r="F64" s="57"/>
      <c r="G64" s="77">
        <f t="shared" si="0"/>
        <v>0</v>
      </c>
    </row>
    <row r="65" spans="1:7" ht="36" x14ac:dyDescent="0.2">
      <c r="A65" s="46" t="s">
        <v>163</v>
      </c>
      <c r="B65" s="71" t="s">
        <v>152</v>
      </c>
      <c r="C65" s="54" t="s">
        <v>164</v>
      </c>
      <c r="D65" s="55" t="s">
        <v>154</v>
      </c>
      <c r="E65" s="56">
        <v>80</v>
      </c>
      <c r="F65" s="57"/>
      <c r="G65" s="77">
        <f t="shared" si="0"/>
        <v>0</v>
      </c>
    </row>
    <row r="66" spans="1:7" ht="36" x14ac:dyDescent="0.2">
      <c r="A66" s="46" t="s">
        <v>165</v>
      </c>
      <c r="B66" s="71" t="s">
        <v>152</v>
      </c>
      <c r="C66" s="54" t="s">
        <v>166</v>
      </c>
      <c r="D66" s="55" t="s">
        <v>154</v>
      </c>
      <c r="E66" s="56">
        <v>100</v>
      </c>
      <c r="F66" s="57"/>
      <c r="G66" s="77">
        <f t="shared" si="0"/>
        <v>0</v>
      </c>
    </row>
    <row r="67" spans="1:7" ht="36" x14ac:dyDescent="0.2">
      <c r="A67" s="46" t="s">
        <v>167</v>
      </c>
      <c r="B67" s="71" t="s">
        <v>152</v>
      </c>
      <c r="C67" s="54" t="s">
        <v>168</v>
      </c>
      <c r="D67" s="55" t="s">
        <v>154</v>
      </c>
      <c r="E67" s="56">
        <v>250</v>
      </c>
      <c r="F67" s="57"/>
      <c r="G67" s="77">
        <f t="shared" si="0"/>
        <v>0</v>
      </c>
    </row>
    <row r="68" spans="1:7" ht="36" x14ac:dyDescent="0.2">
      <c r="A68" s="46" t="s">
        <v>169</v>
      </c>
      <c r="B68" s="71" t="s">
        <v>152</v>
      </c>
      <c r="C68" s="54" t="s">
        <v>170</v>
      </c>
      <c r="D68" s="55" t="s">
        <v>154</v>
      </c>
      <c r="E68" s="56">
        <v>200</v>
      </c>
      <c r="F68" s="57"/>
      <c r="G68" s="77">
        <f t="shared" si="0"/>
        <v>0</v>
      </c>
    </row>
    <row r="69" spans="1:7" ht="36" x14ac:dyDescent="0.2">
      <c r="A69" s="46" t="s">
        <v>171</v>
      </c>
      <c r="B69" s="71" t="s">
        <v>152</v>
      </c>
      <c r="C69" s="54" t="s">
        <v>172</v>
      </c>
      <c r="D69" s="55" t="s">
        <v>154</v>
      </c>
      <c r="E69" s="56">
        <v>150</v>
      </c>
      <c r="F69" s="57"/>
      <c r="G69" s="77">
        <f t="shared" si="0"/>
        <v>0</v>
      </c>
    </row>
    <row r="70" spans="1:7" ht="36" x14ac:dyDescent="0.2">
      <c r="A70" s="46" t="s">
        <v>173</v>
      </c>
      <c r="B70" s="71" t="s">
        <v>152</v>
      </c>
      <c r="C70" s="54" t="s">
        <v>174</v>
      </c>
      <c r="D70" s="55" t="s">
        <v>154</v>
      </c>
      <c r="E70" s="56">
        <v>225</v>
      </c>
      <c r="F70" s="57"/>
      <c r="G70" s="77">
        <f t="shared" si="0"/>
        <v>0</v>
      </c>
    </row>
    <row r="71" spans="1:7" ht="36" x14ac:dyDescent="0.2">
      <c r="A71" s="46" t="s">
        <v>175</v>
      </c>
      <c r="B71" s="53" t="s">
        <v>176</v>
      </c>
      <c r="C71" s="54" t="s">
        <v>320</v>
      </c>
      <c r="D71" s="55" t="s">
        <v>154</v>
      </c>
      <c r="E71" s="56">
        <v>1500</v>
      </c>
      <c r="F71" s="57"/>
      <c r="G71" s="77">
        <f t="shared" si="0"/>
        <v>0</v>
      </c>
    </row>
    <row r="72" spans="1:7" ht="36" x14ac:dyDescent="0.2">
      <c r="A72" s="195" t="s">
        <v>177</v>
      </c>
      <c r="B72" s="71" t="s">
        <v>152</v>
      </c>
      <c r="C72" s="54" t="s">
        <v>187</v>
      </c>
      <c r="D72" s="55" t="s">
        <v>154</v>
      </c>
      <c r="E72" s="56">
        <v>180</v>
      </c>
      <c r="F72" s="57"/>
      <c r="G72" s="58">
        <f t="shared" si="0"/>
        <v>0</v>
      </c>
    </row>
    <row r="73" spans="1:7" ht="36" x14ac:dyDescent="0.2">
      <c r="A73" s="195" t="s">
        <v>178</v>
      </c>
      <c r="B73" s="71" t="s">
        <v>152</v>
      </c>
      <c r="C73" s="54" t="s">
        <v>189</v>
      </c>
      <c r="D73" s="55" t="s">
        <v>154</v>
      </c>
      <c r="E73" s="56">
        <v>40</v>
      </c>
      <c r="F73" s="57"/>
      <c r="G73" s="76">
        <f t="shared" si="0"/>
        <v>0</v>
      </c>
    </row>
    <row r="74" spans="1:7" ht="36" x14ac:dyDescent="0.2">
      <c r="A74" s="195" t="s">
        <v>179</v>
      </c>
      <c r="B74" s="71" t="s">
        <v>152</v>
      </c>
      <c r="C74" s="54" t="s">
        <v>191</v>
      </c>
      <c r="D74" s="55" t="s">
        <v>154</v>
      </c>
      <c r="E74" s="56">
        <v>200</v>
      </c>
      <c r="F74" s="57"/>
      <c r="G74" s="76">
        <f t="shared" si="0"/>
        <v>0</v>
      </c>
    </row>
    <row r="75" spans="1:7" ht="36" x14ac:dyDescent="0.2">
      <c r="A75" s="195" t="s">
        <v>180</v>
      </c>
      <c r="B75" s="71" t="s">
        <v>152</v>
      </c>
      <c r="C75" s="54" t="s">
        <v>193</v>
      </c>
      <c r="D75" s="55" t="s">
        <v>154</v>
      </c>
      <c r="E75" s="56">
        <v>200</v>
      </c>
      <c r="F75" s="57"/>
      <c r="G75" s="77">
        <f t="shared" si="0"/>
        <v>0</v>
      </c>
    </row>
    <row r="76" spans="1:7" ht="36" x14ac:dyDescent="0.2">
      <c r="A76" s="195" t="s">
        <v>181</v>
      </c>
      <c r="B76" s="71" t="s">
        <v>152</v>
      </c>
      <c r="C76" s="54" t="s">
        <v>195</v>
      </c>
      <c r="D76" s="55" t="s">
        <v>154</v>
      </c>
      <c r="E76" s="56">
        <v>40</v>
      </c>
      <c r="F76" s="57"/>
      <c r="G76" s="77">
        <f t="shared" si="0"/>
        <v>0</v>
      </c>
    </row>
    <row r="77" spans="1:7" ht="36" x14ac:dyDescent="0.2">
      <c r="A77" s="195" t="s">
        <v>182</v>
      </c>
      <c r="B77" s="71" t="s">
        <v>152</v>
      </c>
      <c r="C77" s="54" t="s">
        <v>197</v>
      </c>
      <c r="D77" s="55" t="s">
        <v>154</v>
      </c>
      <c r="E77" s="56">
        <v>40</v>
      </c>
      <c r="F77" s="57"/>
      <c r="G77" s="77">
        <f t="shared" si="0"/>
        <v>0</v>
      </c>
    </row>
    <row r="78" spans="1:7" ht="36" x14ac:dyDescent="0.2">
      <c r="A78" s="195" t="s">
        <v>183</v>
      </c>
      <c r="B78" s="71" t="s">
        <v>152</v>
      </c>
      <c r="C78" s="54" t="s">
        <v>199</v>
      </c>
      <c r="D78" s="55" t="s">
        <v>154</v>
      </c>
      <c r="E78" s="56">
        <v>20</v>
      </c>
      <c r="F78" s="57"/>
      <c r="G78" s="77">
        <f t="shared" si="0"/>
        <v>0</v>
      </c>
    </row>
    <row r="79" spans="1:7" ht="36" x14ac:dyDescent="0.2">
      <c r="A79" s="195" t="s">
        <v>184</v>
      </c>
      <c r="B79" s="71" t="s">
        <v>152</v>
      </c>
      <c r="C79" s="54" t="s">
        <v>201</v>
      </c>
      <c r="D79" s="55" t="s">
        <v>154</v>
      </c>
      <c r="E79" s="56">
        <v>20</v>
      </c>
      <c r="F79" s="57"/>
      <c r="G79" s="77">
        <f t="shared" si="0"/>
        <v>0</v>
      </c>
    </row>
    <row r="80" spans="1:7" ht="36" x14ac:dyDescent="0.2">
      <c r="A80" s="195" t="s">
        <v>185</v>
      </c>
      <c r="B80" s="71" t="s">
        <v>152</v>
      </c>
      <c r="C80" s="54" t="s">
        <v>203</v>
      </c>
      <c r="D80" s="55" t="s">
        <v>154</v>
      </c>
      <c r="E80" s="56">
        <v>20</v>
      </c>
      <c r="F80" s="57"/>
      <c r="G80" s="77">
        <f t="shared" si="0"/>
        <v>0</v>
      </c>
    </row>
    <row r="81" spans="1:7" ht="36" x14ac:dyDescent="0.2">
      <c r="A81" s="195" t="s">
        <v>186</v>
      </c>
      <c r="B81" s="71" t="s">
        <v>152</v>
      </c>
      <c r="C81" s="54" t="s">
        <v>205</v>
      </c>
      <c r="D81" s="55" t="s">
        <v>154</v>
      </c>
      <c r="E81" s="56">
        <v>30</v>
      </c>
      <c r="F81" s="57"/>
      <c r="G81" s="77">
        <f t="shared" ref="G81:G92" si="1">SUM(E81*F81)</f>
        <v>0</v>
      </c>
    </row>
    <row r="82" spans="1:7" ht="36" x14ac:dyDescent="0.2">
      <c r="A82" s="195" t="s">
        <v>188</v>
      </c>
      <c r="B82" s="71" t="s">
        <v>152</v>
      </c>
      <c r="C82" s="54" t="s">
        <v>207</v>
      </c>
      <c r="D82" s="55" t="s">
        <v>154</v>
      </c>
      <c r="E82" s="56">
        <v>40</v>
      </c>
      <c r="F82" s="57"/>
      <c r="G82" s="77">
        <f t="shared" si="1"/>
        <v>0</v>
      </c>
    </row>
    <row r="83" spans="1:7" ht="36" x14ac:dyDescent="0.2">
      <c r="A83" s="195" t="s">
        <v>190</v>
      </c>
      <c r="B83" s="71" t="s">
        <v>152</v>
      </c>
      <c r="C83" s="54" t="s">
        <v>209</v>
      </c>
      <c r="D83" s="55" t="s">
        <v>154</v>
      </c>
      <c r="E83" s="56">
        <v>15</v>
      </c>
      <c r="F83" s="57"/>
      <c r="G83" s="77">
        <f t="shared" si="1"/>
        <v>0</v>
      </c>
    </row>
    <row r="84" spans="1:7" ht="36" x14ac:dyDescent="0.2">
      <c r="A84" s="195" t="s">
        <v>192</v>
      </c>
      <c r="B84" s="71" t="s">
        <v>152</v>
      </c>
      <c r="C84" s="54" t="s">
        <v>211</v>
      </c>
      <c r="D84" s="55" t="s">
        <v>154</v>
      </c>
      <c r="E84" s="56">
        <v>25</v>
      </c>
      <c r="F84" s="57"/>
      <c r="G84" s="77">
        <f t="shared" si="1"/>
        <v>0</v>
      </c>
    </row>
    <row r="85" spans="1:7" ht="36" x14ac:dyDescent="0.2">
      <c r="A85" s="195" t="s">
        <v>194</v>
      </c>
      <c r="B85" s="71" t="s">
        <v>152</v>
      </c>
      <c r="C85" s="54" t="s">
        <v>213</v>
      </c>
      <c r="D85" s="55" t="s">
        <v>154</v>
      </c>
      <c r="E85" s="56">
        <v>25</v>
      </c>
      <c r="F85" s="57"/>
      <c r="G85" s="77">
        <f t="shared" si="1"/>
        <v>0</v>
      </c>
    </row>
    <row r="86" spans="1:7" ht="36" x14ac:dyDescent="0.2">
      <c r="A86" s="195" t="s">
        <v>196</v>
      </c>
      <c r="B86" s="71" t="s">
        <v>152</v>
      </c>
      <c r="C86" s="54" t="s">
        <v>215</v>
      </c>
      <c r="D86" s="55" t="s">
        <v>154</v>
      </c>
      <c r="E86" s="56">
        <v>200</v>
      </c>
      <c r="F86" s="57"/>
      <c r="G86" s="77">
        <f t="shared" si="1"/>
        <v>0</v>
      </c>
    </row>
    <row r="87" spans="1:7" ht="36" x14ac:dyDescent="0.2">
      <c r="A87" s="195" t="s">
        <v>198</v>
      </c>
      <c r="B87" s="71" t="s">
        <v>152</v>
      </c>
      <c r="C87" s="54" t="s">
        <v>217</v>
      </c>
      <c r="D87" s="55" t="s">
        <v>154</v>
      </c>
      <c r="E87" s="56">
        <v>50</v>
      </c>
      <c r="F87" s="57"/>
      <c r="G87" s="77">
        <f t="shared" si="1"/>
        <v>0</v>
      </c>
    </row>
    <row r="88" spans="1:7" ht="36" x14ac:dyDescent="0.2">
      <c r="A88" s="195" t="s">
        <v>200</v>
      </c>
      <c r="B88" s="71" t="s">
        <v>152</v>
      </c>
      <c r="C88" s="54" t="s">
        <v>219</v>
      </c>
      <c r="D88" s="55" t="s">
        <v>154</v>
      </c>
      <c r="E88" s="56">
        <v>80</v>
      </c>
      <c r="F88" s="57"/>
      <c r="G88" s="77">
        <f t="shared" si="1"/>
        <v>0</v>
      </c>
    </row>
    <row r="89" spans="1:7" ht="36" x14ac:dyDescent="0.2">
      <c r="A89" s="195" t="s">
        <v>202</v>
      </c>
      <c r="B89" s="71" t="s">
        <v>152</v>
      </c>
      <c r="C89" s="54" t="s">
        <v>221</v>
      </c>
      <c r="D89" s="55" t="s">
        <v>154</v>
      </c>
      <c r="E89" s="56">
        <v>60</v>
      </c>
      <c r="F89" s="57"/>
      <c r="G89" s="77">
        <f t="shared" si="1"/>
        <v>0</v>
      </c>
    </row>
    <row r="90" spans="1:7" ht="36" x14ac:dyDescent="0.2">
      <c r="A90" s="195" t="s">
        <v>204</v>
      </c>
      <c r="B90" s="71" t="s">
        <v>152</v>
      </c>
      <c r="C90" s="54" t="s">
        <v>223</v>
      </c>
      <c r="D90" s="55" t="s">
        <v>154</v>
      </c>
      <c r="E90" s="56">
        <v>50</v>
      </c>
      <c r="F90" s="57"/>
      <c r="G90" s="58">
        <f t="shared" si="1"/>
        <v>0</v>
      </c>
    </row>
    <row r="91" spans="1:7" ht="36" x14ac:dyDescent="0.2">
      <c r="A91" s="195" t="s">
        <v>206</v>
      </c>
      <c r="B91" s="71" t="s">
        <v>152</v>
      </c>
      <c r="C91" s="54" t="s">
        <v>225</v>
      </c>
      <c r="D91" s="55" t="s">
        <v>154</v>
      </c>
      <c r="E91" s="56">
        <v>40</v>
      </c>
      <c r="F91" s="57"/>
      <c r="G91" s="58">
        <f t="shared" si="1"/>
        <v>0</v>
      </c>
    </row>
    <row r="92" spans="1:7" x14ac:dyDescent="0.2">
      <c r="A92" s="195" t="s">
        <v>208</v>
      </c>
      <c r="B92" s="69"/>
      <c r="C92" s="54" t="s">
        <v>227</v>
      </c>
      <c r="D92" s="55" t="s">
        <v>64</v>
      </c>
      <c r="E92" s="56">
        <v>10</v>
      </c>
      <c r="F92" s="65"/>
      <c r="G92" s="77">
        <f t="shared" si="1"/>
        <v>0</v>
      </c>
    </row>
    <row r="93" spans="1:7" x14ac:dyDescent="0.2">
      <c r="A93" s="195" t="s">
        <v>210</v>
      </c>
      <c r="B93" s="78"/>
      <c r="C93" s="79" t="s">
        <v>229</v>
      </c>
      <c r="D93" s="63" t="s">
        <v>64</v>
      </c>
      <c r="E93" s="80">
        <v>8</v>
      </c>
      <c r="F93" s="81"/>
      <c r="G93" s="82">
        <f>SUM(E93*F93)</f>
        <v>0</v>
      </c>
    </row>
    <row r="94" spans="1:7" x14ac:dyDescent="0.2">
      <c r="A94" s="195" t="s">
        <v>212</v>
      </c>
      <c r="B94" s="78"/>
      <c r="C94" s="83" t="s">
        <v>231</v>
      </c>
      <c r="D94" s="84" t="s">
        <v>30</v>
      </c>
      <c r="E94" s="85">
        <v>1</v>
      </c>
      <c r="F94" s="86"/>
      <c r="G94" s="87">
        <f>SUM(E94*F94)</f>
        <v>0</v>
      </c>
    </row>
    <row r="95" spans="1:7" ht="24" x14ac:dyDescent="0.2">
      <c r="A95" s="195" t="s">
        <v>214</v>
      </c>
      <c r="B95" s="88"/>
      <c r="C95" s="89" t="s">
        <v>319</v>
      </c>
      <c r="D95" s="90" t="s">
        <v>79</v>
      </c>
      <c r="E95" s="91">
        <v>10</v>
      </c>
      <c r="F95" s="92"/>
      <c r="G95" s="93">
        <f>SUM(E95*F95)</f>
        <v>0</v>
      </c>
    </row>
    <row r="96" spans="1:7" ht="12.75" thickBot="1" x14ac:dyDescent="0.25">
      <c r="A96" s="23"/>
      <c r="B96" s="23"/>
      <c r="D96" s="23"/>
      <c r="E96" s="23"/>
      <c r="F96" s="23"/>
      <c r="G96" s="94"/>
    </row>
    <row r="97" spans="1:7" ht="12.75" thickBot="1" x14ac:dyDescent="0.25">
      <c r="A97" s="211" t="s">
        <v>321</v>
      </c>
      <c r="B97" s="212"/>
      <c r="C97" s="212"/>
      <c r="D97" s="212"/>
      <c r="E97" s="212"/>
      <c r="F97" s="213"/>
      <c r="G97" s="95">
        <f>SUM(G9:G95)</f>
        <v>170000</v>
      </c>
    </row>
    <row r="98" spans="1:7" x14ac:dyDescent="0.2">
      <c r="A98" s="96"/>
      <c r="B98" s="97"/>
      <c r="C98" s="98"/>
      <c r="D98" s="99"/>
      <c r="E98" s="100"/>
      <c r="F98" s="101"/>
      <c r="G98" s="102"/>
    </row>
    <row r="99" spans="1:7" ht="12.75" thickBot="1" x14ac:dyDescent="0.25">
      <c r="A99" s="96"/>
      <c r="B99" s="97"/>
      <c r="C99" s="33"/>
      <c r="D99" s="99"/>
      <c r="E99" s="100"/>
      <c r="F99" s="101"/>
      <c r="G99" s="102"/>
    </row>
    <row r="100" spans="1:7" ht="12.75" thickBot="1" x14ac:dyDescent="0.25">
      <c r="A100" s="205" t="s">
        <v>233</v>
      </c>
      <c r="B100" s="206"/>
      <c r="C100" s="206"/>
      <c r="D100" s="206"/>
      <c r="E100" s="206"/>
      <c r="F100" s="206"/>
      <c r="G100" s="207"/>
    </row>
    <row r="101" spans="1:7" ht="24.75" thickBot="1" x14ac:dyDescent="0.25">
      <c r="A101" s="34" t="s">
        <v>19</v>
      </c>
      <c r="B101" s="35" t="s">
        <v>20</v>
      </c>
      <c r="C101" s="34" t="s">
        <v>21</v>
      </c>
      <c r="D101" s="103" t="s">
        <v>22</v>
      </c>
      <c r="E101" s="104" t="s">
        <v>23</v>
      </c>
      <c r="F101" s="37" t="s">
        <v>24</v>
      </c>
      <c r="G101" s="105" t="s">
        <v>25</v>
      </c>
    </row>
    <row r="102" spans="1:7" x14ac:dyDescent="0.2">
      <c r="A102" s="106" t="s">
        <v>216</v>
      </c>
      <c r="B102" s="47"/>
      <c r="C102" s="194" t="s">
        <v>235</v>
      </c>
      <c r="D102" s="200" t="s">
        <v>40</v>
      </c>
      <c r="E102" s="201">
        <v>1</v>
      </c>
      <c r="F102" s="196"/>
      <c r="G102" s="107">
        <f>SUM(E102*F102)</f>
        <v>0</v>
      </c>
    </row>
    <row r="103" spans="1:7" ht="24" x14ac:dyDescent="0.2">
      <c r="A103" s="106" t="s">
        <v>218</v>
      </c>
      <c r="B103" s="53" t="s">
        <v>237</v>
      </c>
      <c r="C103" s="54" t="s">
        <v>238</v>
      </c>
      <c r="D103" s="55" t="s">
        <v>40</v>
      </c>
      <c r="E103" s="56">
        <v>1</v>
      </c>
      <c r="F103" s="57"/>
      <c r="G103" s="108">
        <f t="shared" ref="G103:G110" si="2">SUM(E103*F103)</f>
        <v>0</v>
      </c>
    </row>
    <row r="104" spans="1:7" x14ac:dyDescent="0.2">
      <c r="A104" s="106" t="s">
        <v>220</v>
      </c>
      <c r="B104" s="69"/>
      <c r="C104" s="54" t="s">
        <v>240</v>
      </c>
      <c r="D104" s="55" t="s">
        <v>40</v>
      </c>
      <c r="E104" s="56">
        <v>1</v>
      </c>
      <c r="F104" s="57"/>
      <c r="G104" s="58">
        <f t="shared" si="2"/>
        <v>0</v>
      </c>
    </row>
    <row r="105" spans="1:7" ht="24" x14ac:dyDescent="0.2">
      <c r="A105" s="106" t="s">
        <v>222</v>
      </c>
      <c r="B105" s="53"/>
      <c r="C105" s="54" t="s">
        <v>241</v>
      </c>
      <c r="D105" s="55" t="s">
        <v>154</v>
      </c>
      <c r="E105" s="56">
        <v>15</v>
      </c>
      <c r="F105" s="57"/>
      <c r="G105" s="76">
        <f t="shared" si="2"/>
        <v>0</v>
      </c>
    </row>
    <row r="106" spans="1:7" x14ac:dyDescent="0.2">
      <c r="A106" s="106" t="s">
        <v>224</v>
      </c>
      <c r="B106" s="53"/>
      <c r="C106" s="62" t="s">
        <v>242</v>
      </c>
      <c r="D106" s="63" t="s">
        <v>40</v>
      </c>
      <c r="E106" s="64">
        <v>6</v>
      </c>
      <c r="F106" s="65"/>
      <c r="G106" s="77">
        <f t="shared" si="2"/>
        <v>0</v>
      </c>
    </row>
    <row r="107" spans="1:7" x14ac:dyDescent="0.2">
      <c r="A107" s="106" t="s">
        <v>226</v>
      </c>
      <c r="B107" s="47"/>
      <c r="C107" s="109" t="s">
        <v>243</v>
      </c>
      <c r="D107" s="110" t="s">
        <v>79</v>
      </c>
      <c r="E107" s="111">
        <v>4</v>
      </c>
      <c r="F107" s="112"/>
      <c r="G107" s="58">
        <f t="shared" si="2"/>
        <v>0</v>
      </c>
    </row>
    <row r="108" spans="1:7" x14ac:dyDescent="0.2">
      <c r="A108" s="106" t="s">
        <v>228</v>
      </c>
      <c r="B108" s="53"/>
      <c r="C108" s="113" t="s">
        <v>244</v>
      </c>
      <c r="D108" s="110" t="s">
        <v>79</v>
      </c>
      <c r="E108" s="111">
        <v>4</v>
      </c>
      <c r="F108" s="114"/>
      <c r="G108" s="58">
        <f t="shared" si="2"/>
        <v>0</v>
      </c>
    </row>
    <row r="109" spans="1:7" x14ac:dyDescent="0.2">
      <c r="A109" s="106" t="s">
        <v>230</v>
      </c>
      <c r="B109" s="53" t="s">
        <v>245</v>
      </c>
      <c r="C109" s="54" t="s">
        <v>325</v>
      </c>
      <c r="D109" s="49" t="s">
        <v>40</v>
      </c>
      <c r="E109" s="50">
        <v>4</v>
      </c>
      <c r="F109" s="51"/>
      <c r="G109" s="58">
        <f t="shared" si="2"/>
        <v>0</v>
      </c>
    </row>
    <row r="110" spans="1:7" ht="24" x14ac:dyDescent="0.2">
      <c r="A110" s="106" t="s">
        <v>232</v>
      </c>
      <c r="B110" s="53" t="s">
        <v>245</v>
      </c>
      <c r="C110" s="54" t="s">
        <v>246</v>
      </c>
      <c r="D110" s="63" t="s">
        <v>154</v>
      </c>
      <c r="E110" s="64">
        <v>200</v>
      </c>
      <c r="F110" s="57"/>
      <c r="G110" s="58">
        <f t="shared" si="2"/>
        <v>0</v>
      </c>
    </row>
    <row r="111" spans="1:7" x14ac:dyDescent="0.2">
      <c r="A111" s="106" t="s">
        <v>234</v>
      </c>
      <c r="B111" s="53" t="s">
        <v>245</v>
      </c>
      <c r="C111" s="54" t="s">
        <v>247</v>
      </c>
      <c r="D111" s="55" t="s">
        <v>40</v>
      </c>
      <c r="E111" s="56">
        <v>2</v>
      </c>
      <c r="F111" s="57"/>
      <c r="G111" s="58">
        <f>SUM(E111*F111)</f>
        <v>0</v>
      </c>
    </row>
    <row r="112" spans="1:7" ht="12.75" thickBot="1" x14ac:dyDescent="0.25">
      <c r="A112" s="23"/>
      <c r="B112" s="23"/>
      <c r="D112" s="23"/>
      <c r="E112" s="23"/>
      <c r="F112" s="94"/>
      <c r="G112" s="94"/>
    </row>
    <row r="113" spans="1:7" ht="12.75" thickBot="1" x14ac:dyDescent="0.25">
      <c r="A113" s="211" t="s">
        <v>322</v>
      </c>
      <c r="B113" s="212"/>
      <c r="C113" s="212"/>
      <c r="D113" s="212"/>
      <c r="E113" s="212"/>
      <c r="F113" s="213"/>
      <c r="G113" s="95">
        <f>SUM(G102:G111)</f>
        <v>0</v>
      </c>
    </row>
    <row r="114" spans="1:7" x14ac:dyDescent="0.2">
      <c r="A114" s="96"/>
      <c r="B114" s="97"/>
      <c r="C114" s="33"/>
      <c r="D114" s="99"/>
      <c r="E114" s="100"/>
      <c r="F114" s="101"/>
      <c r="G114" s="102"/>
    </row>
    <row r="115" spans="1:7" ht="12.75" thickBot="1" x14ac:dyDescent="0.25">
      <c r="A115" s="96"/>
      <c r="B115" s="97"/>
      <c r="C115" s="33"/>
      <c r="D115" s="99"/>
      <c r="E115" s="100"/>
      <c r="F115" s="101"/>
      <c r="G115" s="102"/>
    </row>
    <row r="116" spans="1:7" ht="12.75" thickBot="1" x14ac:dyDescent="0.25">
      <c r="A116" s="205" t="s">
        <v>248</v>
      </c>
      <c r="B116" s="206"/>
      <c r="C116" s="206"/>
      <c r="D116" s="206"/>
      <c r="E116" s="206"/>
      <c r="F116" s="206"/>
      <c r="G116" s="207"/>
    </row>
    <row r="117" spans="1:7" ht="24.75" thickBot="1" x14ac:dyDescent="0.25">
      <c r="A117" s="34" t="s">
        <v>19</v>
      </c>
      <c r="B117" s="115" t="s">
        <v>20</v>
      </c>
      <c r="C117" s="116" t="s">
        <v>21</v>
      </c>
      <c r="D117" s="117" t="s">
        <v>22</v>
      </c>
      <c r="E117" s="118" t="s">
        <v>23</v>
      </c>
      <c r="F117" s="119" t="s">
        <v>24</v>
      </c>
      <c r="G117" s="120" t="s">
        <v>25</v>
      </c>
    </row>
    <row r="118" spans="1:7" x14ac:dyDescent="0.2">
      <c r="A118" s="106" t="s">
        <v>236</v>
      </c>
      <c r="B118" s="47" t="s">
        <v>249</v>
      </c>
      <c r="C118" s="48" t="s">
        <v>250</v>
      </c>
      <c r="D118" s="49" t="s">
        <v>40</v>
      </c>
      <c r="E118" s="121">
        <v>1</v>
      </c>
      <c r="F118" s="122"/>
      <c r="G118" s="123">
        <f>SUM(E118*F118)</f>
        <v>0</v>
      </c>
    </row>
    <row r="119" spans="1:7" x14ac:dyDescent="0.2">
      <c r="A119" s="106" t="s">
        <v>239</v>
      </c>
      <c r="B119" s="53" t="s">
        <v>249</v>
      </c>
      <c r="C119" s="54" t="s">
        <v>251</v>
      </c>
      <c r="D119" s="63" t="s">
        <v>40</v>
      </c>
      <c r="E119" s="80">
        <v>2</v>
      </c>
      <c r="F119" s="81"/>
      <c r="G119" s="124">
        <f>SUM(E119*F119)</f>
        <v>0</v>
      </c>
    </row>
    <row r="120" spans="1:7" x14ac:dyDescent="0.2">
      <c r="A120" s="106" t="s">
        <v>324</v>
      </c>
      <c r="B120" s="53" t="s">
        <v>249</v>
      </c>
      <c r="C120" s="125" t="s">
        <v>252</v>
      </c>
      <c r="D120" s="91" t="s">
        <v>40</v>
      </c>
      <c r="E120" s="126">
        <v>1</v>
      </c>
      <c r="F120" s="127"/>
      <c r="G120" s="128">
        <f>SUM(E120*F120)</f>
        <v>0</v>
      </c>
    </row>
    <row r="121" spans="1:7" ht="12.75" thickBot="1" x14ac:dyDescent="0.25">
      <c r="A121" s="23"/>
      <c r="B121" s="23"/>
      <c r="D121" s="23"/>
      <c r="E121" s="23"/>
      <c r="F121" s="94"/>
      <c r="G121" s="94"/>
    </row>
    <row r="122" spans="1:7" ht="12.75" thickBot="1" x14ac:dyDescent="0.25">
      <c r="A122" s="211" t="s">
        <v>323</v>
      </c>
      <c r="B122" s="212"/>
      <c r="C122" s="212"/>
      <c r="D122" s="212"/>
      <c r="E122" s="212"/>
      <c r="F122" s="213"/>
      <c r="G122" s="95">
        <f>SUM(G118:G120)</f>
        <v>0</v>
      </c>
    </row>
    <row r="123" spans="1:7" x14ac:dyDescent="0.2">
      <c r="A123" s="129"/>
      <c r="B123" s="130"/>
      <c r="C123" s="33"/>
      <c r="D123" s="99"/>
      <c r="E123" s="100"/>
      <c r="F123" s="101"/>
      <c r="G123" s="102"/>
    </row>
    <row r="124" spans="1:7" ht="12.75" thickBot="1" x14ac:dyDescent="0.25">
      <c r="A124" s="96"/>
      <c r="B124" s="97"/>
      <c r="C124" s="33"/>
      <c r="D124" s="99"/>
      <c r="E124" s="100"/>
      <c r="F124" s="101"/>
      <c r="G124" s="102"/>
    </row>
    <row r="125" spans="1:7" ht="12.75" thickBot="1" x14ac:dyDescent="0.25">
      <c r="A125" s="205" t="s">
        <v>253</v>
      </c>
      <c r="B125" s="206"/>
      <c r="C125" s="206"/>
      <c r="D125" s="206"/>
      <c r="E125" s="206"/>
      <c r="F125" s="206"/>
      <c r="G125" s="207"/>
    </row>
    <row r="126" spans="1:7" ht="24.75" thickBot="1" x14ac:dyDescent="0.25">
      <c r="A126" s="34" t="s">
        <v>19</v>
      </c>
      <c r="B126" s="35" t="s">
        <v>20</v>
      </c>
      <c r="C126" s="34" t="s">
        <v>21</v>
      </c>
      <c r="D126" s="34" t="s">
        <v>22</v>
      </c>
      <c r="E126" s="104" t="s">
        <v>23</v>
      </c>
      <c r="F126" s="37" t="s">
        <v>24</v>
      </c>
      <c r="G126" s="105" t="s">
        <v>25</v>
      </c>
    </row>
    <row r="127" spans="1:7" ht="72" x14ac:dyDescent="0.2">
      <c r="A127" s="46">
        <v>101</v>
      </c>
      <c r="B127" s="71" t="s">
        <v>254</v>
      </c>
      <c r="C127" s="48" t="s">
        <v>255</v>
      </c>
      <c r="D127" s="49" t="s">
        <v>30</v>
      </c>
      <c r="E127" s="50">
        <v>1</v>
      </c>
      <c r="F127" s="122"/>
      <c r="G127" s="52">
        <f t="shared" ref="G127:G151" si="3">SUM(E127*F127)</f>
        <v>0</v>
      </c>
    </row>
    <row r="128" spans="1:7" ht="36" x14ac:dyDescent="0.2">
      <c r="A128" s="46">
        <f t="shared" ref="A128:A153" si="4">1+A127</f>
        <v>102</v>
      </c>
      <c r="B128" s="71" t="s">
        <v>55</v>
      </c>
      <c r="C128" s="54" t="s">
        <v>338</v>
      </c>
      <c r="D128" s="55" t="s">
        <v>30</v>
      </c>
      <c r="E128" s="56">
        <v>1</v>
      </c>
      <c r="F128" s="57"/>
      <c r="G128" s="58">
        <f t="shared" si="3"/>
        <v>0</v>
      </c>
    </row>
    <row r="129" spans="1:7" ht="36" x14ac:dyDescent="0.2">
      <c r="A129" s="46">
        <f t="shared" si="4"/>
        <v>103</v>
      </c>
      <c r="B129" s="71" t="s">
        <v>55</v>
      </c>
      <c r="C129" s="54" t="s">
        <v>256</v>
      </c>
      <c r="D129" s="55" t="s">
        <v>30</v>
      </c>
      <c r="E129" s="56">
        <v>1</v>
      </c>
      <c r="F129" s="57"/>
      <c r="G129" s="58">
        <f t="shared" si="3"/>
        <v>0</v>
      </c>
    </row>
    <row r="130" spans="1:7" ht="48" x14ac:dyDescent="0.2">
      <c r="A130" s="46">
        <f t="shared" si="4"/>
        <v>104</v>
      </c>
      <c r="B130" s="71" t="s">
        <v>55</v>
      </c>
      <c r="C130" s="54" t="s">
        <v>257</v>
      </c>
      <c r="D130" s="55" t="s">
        <v>30</v>
      </c>
      <c r="E130" s="56">
        <v>1</v>
      </c>
      <c r="F130" s="57"/>
      <c r="G130" s="58">
        <f t="shared" si="3"/>
        <v>0</v>
      </c>
    </row>
    <row r="131" spans="1:7" ht="24" x14ac:dyDescent="0.2">
      <c r="A131" s="46">
        <f t="shared" si="4"/>
        <v>105</v>
      </c>
      <c r="B131" s="71"/>
      <c r="C131" s="54" t="s">
        <v>326</v>
      </c>
      <c r="D131" s="55" t="s">
        <v>30</v>
      </c>
      <c r="E131" s="56">
        <v>1</v>
      </c>
      <c r="F131" s="57"/>
      <c r="G131" s="58">
        <f t="shared" si="3"/>
        <v>0</v>
      </c>
    </row>
    <row r="132" spans="1:7" ht="24" x14ac:dyDescent="0.2">
      <c r="A132" s="46">
        <f t="shared" si="4"/>
        <v>106</v>
      </c>
      <c r="B132" s="71"/>
      <c r="C132" s="54" t="s">
        <v>258</v>
      </c>
      <c r="D132" s="55" t="s">
        <v>30</v>
      </c>
      <c r="E132" s="56">
        <v>1</v>
      </c>
      <c r="F132" s="57"/>
      <c r="G132" s="58">
        <f t="shared" si="3"/>
        <v>0</v>
      </c>
    </row>
    <row r="133" spans="1:7" ht="84" x14ac:dyDescent="0.2">
      <c r="A133" s="46">
        <f t="shared" si="4"/>
        <v>107</v>
      </c>
      <c r="B133" s="71" t="s">
        <v>259</v>
      </c>
      <c r="C133" s="54" t="s">
        <v>260</v>
      </c>
      <c r="D133" s="55" t="s">
        <v>30</v>
      </c>
      <c r="E133" s="56">
        <v>1</v>
      </c>
      <c r="F133" s="57"/>
      <c r="G133" s="58">
        <f t="shared" si="3"/>
        <v>0</v>
      </c>
    </row>
    <row r="134" spans="1:7" ht="96" x14ac:dyDescent="0.2">
      <c r="A134" s="46">
        <f t="shared" si="4"/>
        <v>108</v>
      </c>
      <c r="B134" s="71" t="s">
        <v>261</v>
      </c>
      <c r="C134" s="54" t="s">
        <v>262</v>
      </c>
      <c r="D134" s="55" t="s">
        <v>30</v>
      </c>
      <c r="E134" s="56">
        <v>1</v>
      </c>
      <c r="F134" s="57"/>
      <c r="G134" s="58">
        <f t="shared" si="3"/>
        <v>0</v>
      </c>
    </row>
    <row r="135" spans="1:7" ht="108" x14ac:dyDescent="0.2">
      <c r="A135" s="70">
        <f t="shared" si="4"/>
        <v>109</v>
      </c>
      <c r="B135" s="71" t="s">
        <v>263</v>
      </c>
      <c r="C135" s="54" t="s">
        <v>264</v>
      </c>
      <c r="D135" s="55" t="s">
        <v>30</v>
      </c>
      <c r="E135" s="56">
        <v>1</v>
      </c>
      <c r="F135" s="57"/>
      <c r="G135" s="58">
        <f t="shared" si="3"/>
        <v>0</v>
      </c>
    </row>
    <row r="136" spans="1:7" ht="24" x14ac:dyDescent="0.2">
      <c r="A136" s="46">
        <f t="shared" si="4"/>
        <v>110</v>
      </c>
      <c r="B136" s="71"/>
      <c r="C136" s="54" t="s">
        <v>265</v>
      </c>
      <c r="D136" s="55" t="s">
        <v>30</v>
      </c>
      <c r="E136" s="56">
        <v>1</v>
      </c>
      <c r="F136" s="57"/>
      <c r="G136" s="58">
        <f t="shared" si="3"/>
        <v>0</v>
      </c>
    </row>
    <row r="137" spans="1:7" ht="24" x14ac:dyDescent="0.2">
      <c r="A137" s="46">
        <f t="shared" si="4"/>
        <v>111</v>
      </c>
      <c r="B137" s="71"/>
      <c r="C137" s="54" t="s">
        <v>266</v>
      </c>
      <c r="D137" s="55" t="s">
        <v>30</v>
      </c>
      <c r="E137" s="56">
        <v>1</v>
      </c>
      <c r="F137" s="57"/>
      <c r="G137" s="58">
        <f t="shared" si="3"/>
        <v>0</v>
      </c>
    </row>
    <row r="138" spans="1:7" x14ac:dyDescent="0.2">
      <c r="A138" s="46">
        <f t="shared" si="4"/>
        <v>112</v>
      </c>
      <c r="B138" s="53" t="s">
        <v>267</v>
      </c>
      <c r="C138" s="54" t="s">
        <v>268</v>
      </c>
      <c r="D138" s="55" t="s">
        <v>30</v>
      </c>
      <c r="E138" s="56">
        <v>1</v>
      </c>
      <c r="F138" s="57"/>
      <c r="G138" s="58">
        <f t="shared" si="3"/>
        <v>0</v>
      </c>
    </row>
    <row r="139" spans="1:7" x14ac:dyDescent="0.2">
      <c r="A139" s="46">
        <f t="shared" si="4"/>
        <v>113</v>
      </c>
      <c r="B139" s="53" t="s">
        <v>267</v>
      </c>
      <c r="C139" s="54" t="s">
        <v>269</v>
      </c>
      <c r="D139" s="63" t="s">
        <v>30</v>
      </c>
      <c r="E139" s="64">
        <v>1</v>
      </c>
      <c r="F139" s="57"/>
      <c r="G139" s="58">
        <f t="shared" si="3"/>
        <v>0</v>
      </c>
    </row>
    <row r="140" spans="1:7" ht="36" x14ac:dyDescent="0.2">
      <c r="A140" s="70">
        <f t="shared" si="4"/>
        <v>114</v>
      </c>
      <c r="B140" s="71" t="s">
        <v>270</v>
      </c>
      <c r="C140" s="54" t="s">
        <v>271</v>
      </c>
      <c r="D140" s="55" t="s">
        <v>154</v>
      </c>
      <c r="E140" s="56">
        <v>80</v>
      </c>
      <c r="F140" s="57"/>
      <c r="G140" s="76">
        <f t="shared" si="3"/>
        <v>0</v>
      </c>
    </row>
    <row r="141" spans="1:7" ht="48" x14ac:dyDescent="0.2">
      <c r="A141" s="46">
        <f t="shared" si="4"/>
        <v>115</v>
      </c>
      <c r="B141" s="131" t="s">
        <v>272</v>
      </c>
      <c r="C141" s="62" t="s">
        <v>273</v>
      </c>
      <c r="D141" s="63" t="s">
        <v>154</v>
      </c>
      <c r="E141" s="64">
        <v>20</v>
      </c>
      <c r="F141" s="65"/>
      <c r="G141" s="77">
        <f t="shared" si="3"/>
        <v>0</v>
      </c>
    </row>
    <row r="142" spans="1:7" ht="36" x14ac:dyDescent="0.2">
      <c r="A142" s="46">
        <f t="shared" si="4"/>
        <v>116</v>
      </c>
      <c r="B142" s="132" t="s">
        <v>270</v>
      </c>
      <c r="C142" s="133" t="s">
        <v>274</v>
      </c>
      <c r="D142" s="134" t="s">
        <v>154</v>
      </c>
      <c r="E142" s="135">
        <v>30</v>
      </c>
      <c r="F142" s="81"/>
      <c r="G142" s="136">
        <f t="shared" si="3"/>
        <v>0</v>
      </c>
    </row>
    <row r="143" spans="1:7" x14ac:dyDescent="0.2">
      <c r="A143" s="46">
        <f t="shared" si="4"/>
        <v>117</v>
      </c>
      <c r="B143" s="137" t="s">
        <v>275</v>
      </c>
      <c r="C143" s="138" t="s">
        <v>276</v>
      </c>
      <c r="D143" s="110" t="s">
        <v>40</v>
      </c>
      <c r="E143" s="139">
        <v>2</v>
      </c>
      <c r="F143" s="140"/>
      <c r="G143" s="141">
        <f t="shared" si="3"/>
        <v>0</v>
      </c>
    </row>
    <row r="144" spans="1:7" ht="48" x14ac:dyDescent="0.2">
      <c r="A144" s="46">
        <f t="shared" si="4"/>
        <v>118</v>
      </c>
      <c r="B144" s="131" t="s">
        <v>272</v>
      </c>
      <c r="C144" s="138" t="s">
        <v>277</v>
      </c>
      <c r="D144" s="110" t="s">
        <v>154</v>
      </c>
      <c r="E144" s="139">
        <v>30</v>
      </c>
      <c r="F144" s="140"/>
      <c r="G144" s="141">
        <f t="shared" si="3"/>
        <v>0</v>
      </c>
    </row>
    <row r="145" spans="1:7" ht="48" x14ac:dyDescent="0.2">
      <c r="A145" s="46">
        <f t="shared" si="4"/>
        <v>119</v>
      </c>
      <c r="B145" s="142" t="s">
        <v>272</v>
      </c>
      <c r="C145" s="143" t="s">
        <v>278</v>
      </c>
      <c r="D145" s="110" t="s">
        <v>154</v>
      </c>
      <c r="E145" s="139">
        <v>40</v>
      </c>
      <c r="F145" s="140"/>
      <c r="G145" s="141">
        <f t="shared" si="3"/>
        <v>0</v>
      </c>
    </row>
    <row r="146" spans="1:7" ht="48" x14ac:dyDescent="0.2">
      <c r="A146" s="46">
        <f t="shared" si="4"/>
        <v>120</v>
      </c>
      <c r="B146" s="144" t="s">
        <v>272</v>
      </c>
      <c r="C146" s="143" t="s">
        <v>279</v>
      </c>
      <c r="D146" s="110" t="s">
        <v>154</v>
      </c>
      <c r="E146" s="139">
        <v>50</v>
      </c>
      <c r="F146" s="140"/>
      <c r="G146" s="141">
        <f t="shared" si="3"/>
        <v>0</v>
      </c>
    </row>
    <row r="147" spans="1:7" ht="48" x14ac:dyDescent="0.2">
      <c r="A147" s="46">
        <f t="shared" si="4"/>
        <v>121</v>
      </c>
      <c r="B147" s="131" t="s">
        <v>272</v>
      </c>
      <c r="C147" s="138" t="s">
        <v>280</v>
      </c>
      <c r="D147" s="110" t="s">
        <v>40</v>
      </c>
      <c r="E147" s="139">
        <v>4</v>
      </c>
      <c r="F147" s="140"/>
      <c r="G147" s="141">
        <f t="shared" si="3"/>
        <v>0</v>
      </c>
    </row>
    <row r="148" spans="1:7" x14ac:dyDescent="0.2">
      <c r="A148" s="46">
        <f t="shared" si="4"/>
        <v>122</v>
      </c>
      <c r="B148" s="78" t="s">
        <v>275</v>
      </c>
      <c r="C148" s="133" t="s">
        <v>281</v>
      </c>
      <c r="D148" s="145" t="s">
        <v>40</v>
      </c>
      <c r="E148" s="135">
        <v>1</v>
      </c>
      <c r="F148" s="81"/>
      <c r="G148" s="136">
        <f t="shared" si="3"/>
        <v>0</v>
      </c>
    </row>
    <row r="149" spans="1:7" x14ac:dyDescent="0.2">
      <c r="A149" s="46">
        <f t="shared" si="4"/>
        <v>123</v>
      </c>
      <c r="B149" s="78" t="s">
        <v>139</v>
      </c>
      <c r="C149" s="146" t="s">
        <v>282</v>
      </c>
      <c r="D149" s="133" t="s">
        <v>283</v>
      </c>
      <c r="E149" s="147">
        <v>10</v>
      </c>
      <c r="F149" s="148"/>
      <c r="G149" s="149">
        <f>SUM(E149*F149)</f>
        <v>0</v>
      </c>
    </row>
    <row r="150" spans="1:7" ht="24" x14ac:dyDescent="0.2">
      <c r="A150" s="46">
        <f t="shared" si="4"/>
        <v>124</v>
      </c>
      <c r="B150" s="71" t="s">
        <v>147</v>
      </c>
      <c r="C150" s="54" t="s">
        <v>148</v>
      </c>
      <c r="D150" s="55" t="s">
        <v>40</v>
      </c>
      <c r="E150" s="56">
        <v>1</v>
      </c>
      <c r="F150" s="57"/>
      <c r="G150" s="77">
        <f t="shared" si="3"/>
        <v>0</v>
      </c>
    </row>
    <row r="151" spans="1:7" ht="24" x14ac:dyDescent="0.2">
      <c r="A151" s="46">
        <f t="shared" si="4"/>
        <v>125</v>
      </c>
      <c r="B151" s="71" t="s">
        <v>147</v>
      </c>
      <c r="C151" s="54" t="s">
        <v>150</v>
      </c>
      <c r="D151" s="55" t="s">
        <v>40</v>
      </c>
      <c r="E151" s="56">
        <v>1</v>
      </c>
      <c r="F151" s="57"/>
      <c r="G151" s="77">
        <f t="shared" si="3"/>
        <v>0</v>
      </c>
    </row>
    <row r="152" spans="1:7" x14ac:dyDescent="0.2">
      <c r="A152" s="46">
        <f t="shared" si="4"/>
        <v>126</v>
      </c>
      <c r="B152" s="78"/>
      <c r="C152" s="146" t="s">
        <v>284</v>
      </c>
      <c r="D152" s="150" t="s">
        <v>154</v>
      </c>
      <c r="E152" s="147">
        <v>300</v>
      </c>
      <c r="F152" s="151"/>
      <c r="G152" s="152">
        <f>SUM(E152*F152)</f>
        <v>0</v>
      </c>
    </row>
    <row r="153" spans="1:7" ht="48" x14ac:dyDescent="0.2">
      <c r="A153" s="46">
        <f t="shared" si="4"/>
        <v>127</v>
      </c>
      <c r="B153" s="144" t="s">
        <v>272</v>
      </c>
      <c r="C153" s="153" t="s">
        <v>285</v>
      </c>
      <c r="D153" s="154" t="s">
        <v>283</v>
      </c>
      <c r="E153" s="155">
        <v>1</v>
      </c>
      <c r="F153" s="156"/>
      <c r="G153" s="157">
        <f>SUM(E153*F153)</f>
        <v>0</v>
      </c>
    </row>
    <row r="154" spans="1:7" ht="12.75" thickBot="1" x14ac:dyDescent="0.25">
      <c r="A154" s="96"/>
      <c r="B154" s="131"/>
      <c r="D154" s="83"/>
      <c r="E154" s="158"/>
      <c r="F154" s="159"/>
      <c r="G154" s="160"/>
    </row>
    <row r="155" spans="1:7" ht="12.75" thickBot="1" x14ac:dyDescent="0.25">
      <c r="A155" s="205" t="s">
        <v>327</v>
      </c>
      <c r="B155" s="206"/>
      <c r="C155" s="206"/>
      <c r="D155" s="206"/>
      <c r="E155" s="206"/>
      <c r="F155" s="207"/>
      <c r="G155" s="95">
        <f>SUM(G127:G153)</f>
        <v>0</v>
      </c>
    </row>
    <row r="156" spans="1:7" ht="12.75" thickBot="1" x14ac:dyDescent="0.25">
      <c r="A156" s="161"/>
      <c r="B156" s="161"/>
      <c r="C156" s="161"/>
      <c r="D156" s="161"/>
      <c r="E156" s="161"/>
      <c r="F156" s="161"/>
      <c r="G156" s="102"/>
    </row>
    <row r="157" spans="1:7" ht="12.75" thickBot="1" x14ac:dyDescent="0.25">
      <c r="A157" s="205" t="s">
        <v>328</v>
      </c>
      <c r="B157" s="206"/>
      <c r="C157" s="206"/>
      <c r="D157" s="206"/>
      <c r="E157" s="206"/>
      <c r="F157" s="207"/>
      <c r="G157" s="162">
        <f>SUM(G113+G122+G155)</f>
        <v>0</v>
      </c>
    </row>
    <row r="158" spans="1:7" x14ac:dyDescent="0.2">
      <c r="A158" s="163"/>
      <c r="B158" s="163"/>
      <c r="C158" s="163"/>
      <c r="D158" s="163"/>
      <c r="E158" s="163"/>
      <c r="F158" s="163"/>
      <c r="G158" s="164"/>
    </row>
    <row r="159" spans="1:7" ht="12.75" thickBot="1" x14ac:dyDescent="0.25">
      <c r="A159" s="165"/>
      <c r="B159" s="165"/>
      <c r="C159" s="165"/>
      <c r="D159" s="165"/>
      <c r="E159" s="165"/>
      <c r="F159" s="165"/>
      <c r="G159" s="164"/>
    </row>
    <row r="160" spans="1:7" ht="12.75" thickBot="1" x14ac:dyDescent="0.25">
      <c r="A160" s="205" t="s">
        <v>286</v>
      </c>
      <c r="B160" s="206"/>
      <c r="C160" s="206"/>
      <c r="D160" s="206"/>
      <c r="E160" s="206"/>
      <c r="F160" s="207"/>
      <c r="G160" s="95">
        <f>SUM(G97+G113+G122+G155)</f>
        <v>170000</v>
      </c>
    </row>
  </sheetData>
  <mergeCells count="13">
    <mergeCell ref="A1:G1"/>
    <mergeCell ref="A3:G3"/>
    <mergeCell ref="A2:G2"/>
    <mergeCell ref="A160:F160"/>
    <mergeCell ref="A8:G8"/>
    <mergeCell ref="A97:F97"/>
    <mergeCell ref="A100:G100"/>
    <mergeCell ref="A113:F113"/>
    <mergeCell ref="A116:G116"/>
    <mergeCell ref="A122:F122"/>
    <mergeCell ref="A125:G125"/>
    <mergeCell ref="A155:F155"/>
    <mergeCell ref="A157:F157"/>
  </mergeCells>
  <phoneticPr fontId="24" type="noConversion"/>
  <printOptions horizontalCentered="1"/>
  <pageMargins left="0.7" right="0.7" top="0.75" bottom="0.75" header="0.3" footer="0.3"/>
  <pageSetup scale="76" fitToHeight="0" orientation="portrait" r:id="rId1"/>
  <headerFooter>
    <oddHeader>&amp;L&amp;8&amp;K01+049&amp;D_BID PROPOSAL CP24-20 Tulsa Zoo Rainforest HVAC_Elect. Upgrades</oddHead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B542CFFACD4F4881A2C71116FBA6B7" ma:contentTypeVersion="13" ma:contentTypeDescription="Create a new document." ma:contentTypeScope="" ma:versionID="a1ab6b2eb386386bd2347047b444d5d6">
  <xsd:schema xmlns:xsd="http://www.w3.org/2001/XMLSchema" xmlns:xs="http://www.w3.org/2001/XMLSchema" xmlns:p="http://schemas.microsoft.com/office/2006/metadata/properties" xmlns:ns2="8dc84e3d-7331-4dc6-961c-68b048d435e9" xmlns:ns3="129bedd3-3020-4f87-8f33-a411c9a33fff" targetNamespace="http://schemas.microsoft.com/office/2006/metadata/properties" ma:root="true" ma:fieldsID="e45680a8d2ae7ef3fc18128546b3e1bb" ns2:_="" ns3:_="">
    <xsd:import namespace="8dc84e3d-7331-4dc6-961c-68b048d435e9"/>
    <xsd:import namespace="129bedd3-3020-4f87-8f33-a411c9a33f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84e3d-7331-4dc6-961c-68b048d435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6cb6af0-284c-46f5-ae09-ca66bd45979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9bedd3-3020-4f87-8f33-a411c9a33ff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cb1eec-9ee0-42d2-ab9c-0b2a54ac2290}" ma:internalName="TaxCatchAll" ma:showField="CatchAllData" ma:web="129bedd3-3020-4f87-8f33-a411c9a33f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29bedd3-3020-4f87-8f33-a411c9a33fff" xsi:nil="true"/>
    <lcf76f155ced4ddcb4097134ff3c332f xmlns="8dc84e3d-7331-4dc6-961c-68b048d435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C6E85E0-7674-49B2-99F6-FDD399AC9DB9}">
  <ds:schemaRefs>
    <ds:schemaRef ds:uri="http://schemas.microsoft.com/sharepoint/v3/contenttype/forms"/>
  </ds:schemaRefs>
</ds:datastoreItem>
</file>

<file path=customXml/itemProps2.xml><?xml version="1.0" encoding="utf-8"?>
<ds:datastoreItem xmlns:ds="http://schemas.openxmlformats.org/officeDocument/2006/customXml" ds:itemID="{6B658C0A-98A3-4125-84EC-7E83A1A8B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84e3d-7331-4dc6-961c-68b048d435e9"/>
    <ds:schemaRef ds:uri="129bedd3-3020-4f87-8f33-a411c9a33f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122914-5ACD-4503-B7D2-F750B514C519}">
  <ds:schemaRefs>
    <ds:schemaRef ds:uri="http://schemas.microsoft.com/office/2006/metadata/properties"/>
    <ds:schemaRef ds:uri="http://schemas.microsoft.com/office/infopath/2007/PartnerControls"/>
    <ds:schemaRef ds:uri="129bedd3-3020-4f87-8f33-a411c9a33fff"/>
    <ds:schemaRef ds:uri="8dc84e3d-7331-4dc6-961c-68b048d435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PROPOSAL </vt:lpstr>
      <vt:lpstr>BID FORM</vt:lpstr>
      <vt:lpstr>SIGNATURE PAGE</vt:lpstr>
      <vt:lpstr>CONTRACTOR'S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Zanakis, Mariana</dc:creator>
  <cp:lastModifiedBy>Teel, Kelsi</cp:lastModifiedBy>
  <cp:lastPrinted>2025-06-04T12:35:59Z</cp:lastPrinted>
  <dcterms:created xsi:type="dcterms:W3CDTF">2025-01-28T16:49:58Z</dcterms:created>
  <dcterms:modified xsi:type="dcterms:W3CDTF">2025-06-04T12:36:26Z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0x0101002CB542CFFACD4F4881A2C71116FBA6B7</vt:lpwstr>
  </property>
</Properties>
</file>