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cityoftulsa-my.sharepoint.com/personal/stoothaker_cityoftulsa_org/Documents/Desktop/0 Working Files/0 TAC revisions/TAC 186G/TAC 186G/TAC 186G Drafts/"/>
    </mc:Choice>
  </mc:AlternateContent>
  <xr:revisionPtr revIDLastSave="1" documentId="8_{BA40BCC2-63AA-4E19-8898-E07357DC4356}" xr6:coauthVersionLast="47" xr6:coauthVersionMax="47" xr10:uidLastSave="{B9D9052E-3D16-413C-9D9B-C5AB2461A2BB}"/>
  <bookViews>
    <workbookView xWindow="-108" yWindow="-108" windowWidth="23256" windowHeight="12456" xr2:uid="{E2156914-92ED-49F6-8B1D-39B8BA8385DE}"/>
  </bookViews>
  <sheets>
    <sheet name="TAC 186G PRICING PAGES" sheetId="2" r:id="rId1"/>
  </sheets>
  <definedNames>
    <definedName name="_xlnm.Print_Area" localSheetId="0">'TAC 186G PRICING PAGES'!$A$1:$AX$44</definedName>
    <definedName name="_xlnm.Print_Titles" localSheetId="0">'TAC 186G PRICING PAGES'!$A:$B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44" i="2" l="1"/>
  <c r="AQ44" i="2"/>
  <c r="Z44" i="2"/>
  <c r="AV43" i="2"/>
  <c r="AS43" i="2"/>
  <c r="AW43" i="2" s="1"/>
  <c r="AP43" i="2"/>
  <c r="AA43" i="2"/>
  <c r="AV42" i="2"/>
  <c r="AV44" i="2" s="1"/>
  <c r="AS42" i="2"/>
  <c r="AP42" i="2"/>
  <c r="AA42" i="2"/>
  <c r="AS41" i="2"/>
  <c r="AW41" i="2" s="1"/>
  <c r="AP41" i="2"/>
  <c r="AA41" i="2"/>
  <c r="AS40" i="2"/>
  <c r="AS44" i="2" s="1"/>
  <c r="AP40" i="2"/>
  <c r="AP44" i="2" s="1"/>
  <c r="AA40" i="2"/>
  <c r="AT34" i="2"/>
  <c r="AQ34" i="2"/>
  <c r="Z34" i="2"/>
  <c r="AV33" i="2"/>
  <c r="AS33" i="2"/>
  <c r="AP33" i="2"/>
  <c r="AA33" i="2"/>
  <c r="AV32" i="2"/>
  <c r="AS32" i="2"/>
  <c r="AP32" i="2"/>
  <c r="AA32" i="2"/>
  <c r="AV31" i="2"/>
  <c r="AS31" i="2"/>
  <c r="AW31" i="2" s="1"/>
  <c r="AP31" i="2"/>
  <c r="AA31" i="2"/>
  <c r="AV30" i="2"/>
  <c r="AS30" i="2"/>
  <c r="AW30" i="2" s="1"/>
  <c r="AP30" i="2"/>
  <c r="AA30" i="2"/>
  <c r="AV29" i="2"/>
  <c r="AS29" i="2"/>
  <c r="AW29" i="2" s="1"/>
  <c r="AP29" i="2"/>
  <c r="AA29" i="2"/>
  <c r="AV28" i="2"/>
  <c r="AS28" i="2"/>
  <c r="AW28" i="2" s="1"/>
  <c r="AP28" i="2"/>
  <c r="AA28" i="2"/>
  <c r="AV27" i="2"/>
  <c r="AS27" i="2"/>
  <c r="AP27" i="2"/>
  <c r="AA27" i="2"/>
  <c r="AV26" i="2"/>
  <c r="AS26" i="2"/>
  <c r="AW26" i="2" s="1"/>
  <c r="AP26" i="2"/>
  <c r="AA26" i="2"/>
  <c r="AV25" i="2"/>
  <c r="AS25" i="2"/>
  <c r="AP25" i="2"/>
  <c r="AA25" i="2"/>
  <c r="AV24" i="2"/>
  <c r="AS24" i="2"/>
  <c r="AW24" i="2" s="1"/>
  <c r="AP24" i="2"/>
  <c r="AA24" i="2"/>
  <c r="AV23" i="2"/>
  <c r="AS23" i="2"/>
  <c r="AW23" i="2" s="1"/>
  <c r="AP23" i="2"/>
  <c r="AA23" i="2"/>
  <c r="AV22" i="2"/>
  <c r="AS22" i="2"/>
  <c r="AP22" i="2"/>
  <c r="AA22" i="2"/>
  <c r="AV21" i="2"/>
  <c r="AS21" i="2"/>
  <c r="AP21" i="2"/>
  <c r="AA21" i="2"/>
  <c r="AV20" i="2"/>
  <c r="AS20" i="2"/>
  <c r="AW20" i="2" s="1"/>
  <c r="AP20" i="2"/>
  <c r="AA20" i="2"/>
  <c r="AV19" i="2"/>
  <c r="AS19" i="2"/>
  <c r="AW19" i="2" s="1"/>
  <c r="AP19" i="2"/>
  <c r="AA19" i="2"/>
  <c r="AV18" i="2"/>
  <c r="AS18" i="2"/>
  <c r="AW18" i="2" s="1"/>
  <c r="AP18" i="2"/>
  <c r="AA18" i="2"/>
  <c r="AS17" i="2"/>
  <c r="AW17" i="2" s="1"/>
  <c r="AP17" i="2"/>
  <c r="AA17" i="2"/>
  <c r="AS16" i="2"/>
  <c r="AW16" i="2" s="1"/>
  <c r="AP16" i="2"/>
  <c r="AA16" i="2"/>
  <c r="AS15" i="2"/>
  <c r="AW15" i="2" s="1"/>
  <c r="AP15" i="2"/>
  <c r="AA15" i="2"/>
  <c r="AS14" i="2"/>
  <c r="AW14" i="2" s="1"/>
  <c r="AP14" i="2"/>
  <c r="AA14" i="2"/>
  <c r="AS13" i="2"/>
  <c r="AW13" i="2" s="1"/>
  <c r="AP13" i="2"/>
  <c r="AA13" i="2"/>
  <c r="AS12" i="2"/>
  <c r="AW12" i="2" s="1"/>
  <c r="AP12" i="2"/>
  <c r="AA12" i="2"/>
  <c r="AS11" i="2"/>
  <c r="AW11" i="2" s="1"/>
  <c r="AP11" i="2"/>
  <c r="AA11" i="2"/>
  <c r="AS10" i="2"/>
  <c r="AW10" i="2" s="1"/>
  <c r="AP10" i="2"/>
  <c r="AA10" i="2"/>
  <c r="AS9" i="2"/>
  <c r="AW9" i="2" s="1"/>
  <c r="AP9" i="2"/>
  <c r="AA9" i="2"/>
  <c r="AS8" i="2"/>
  <c r="AW8" i="2" s="1"/>
  <c r="AP8" i="2"/>
  <c r="AA8" i="2"/>
  <c r="AS7" i="2"/>
  <c r="AW7" i="2" s="1"/>
  <c r="AP7" i="2"/>
  <c r="AA7" i="2"/>
  <c r="AS6" i="2"/>
  <c r="AW6" i="2" s="1"/>
  <c r="AP6" i="2"/>
  <c r="AA6" i="2"/>
  <c r="AS5" i="2"/>
  <c r="AP5" i="2"/>
  <c r="AA5" i="2"/>
  <c r="AS4" i="2"/>
  <c r="AW4" i="2" s="1"/>
  <c r="AP4" i="2"/>
  <c r="AA4" i="2"/>
  <c r="AW42" i="2" l="1"/>
  <c r="AX42" i="2" s="1"/>
  <c r="AW21" i="2"/>
  <c r="AW27" i="2"/>
  <c r="AW32" i="2"/>
  <c r="AX18" i="2"/>
  <c r="AX29" i="2"/>
  <c r="AV34" i="2"/>
  <c r="AX43" i="2"/>
  <c r="AX16" i="2"/>
  <c r="AW22" i="2"/>
  <c r="AX22" i="2" s="1"/>
  <c r="AW33" i="2"/>
  <c r="AX33" i="2" s="1"/>
  <c r="AX9" i="2"/>
  <c r="AX28" i="2"/>
  <c r="AX17" i="2"/>
  <c r="AX10" i="2"/>
  <c r="AX23" i="2"/>
  <c r="AA44" i="2"/>
  <c r="AX24" i="2"/>
  <c r="AX19" i="2"/>
  <c r="AP34" i="2"/>
  <c r="AX30" i="2"/>
  <c r="AS34" i="2"/>
  <c r="AX6" i="2"/>
  <c r="AX20" i="2"/>
  <c r="AX7" i="2"/>
  <c r="AX32" i="2"/>
  <c r="AX15" i="2"/>
  <c r="AX11" i="2"/>
  <c r="AA34" i="2"/>
  <c r="AX12" i="2"/>
  <c r="AX41" i="2"/>
  <c r="AX13" i="2"/>
  <c r="AW25" i="2"/>
  <c r="AX25" i="2" s="1"/>
  <c r="AX31" i="2"/>
  <c r="AX14" i="2"/>
  <c r="AX26" i="2"/>
  <c r="AX21" i="2"/>
  <c r="AX8" i="2"/>
  <c r="AX27" i="2"/>
  <c r="AX4" i="2"/>
  <c r="AW5" i="2"/>
  <c r="AX5" i="2" s="1"/>
  <c r="AW40" i="2"/>
  <c r="AX34" i="2" l="1"/>
  <c r="AX40" i="2"/>
  <c r="AX44" i="2" s="1"/>
  <c r="AW44" i="2"/>
  <c r="AW34" i="2"/>
</calcChain>
</file>

<file path=xl/sharedStrings.xml><?xml version="1.0" encoding="utf-8"?>
<sst xmlns="http://schemas.openxmlformats.org/spreadsheetml/2006/main" count="427" uniqueCount="112">
  <si>
    <t>BASE MODEL SPECIFICATIONS</t>
  </si>
  <si>
    <t>ANNUAL BASE MODEL RENTAL PRICING</t>
  </si>
  <si>
    <t>ANNUAL OPTIONAL ACCESSORIES PRICING</t>
  </si>
  <si>
    <t>ANNUAL SUPPLIES AND SERVICE PRICING</t>
  </si>
  <si>
    <t>PRINT SPEED
(BW / COLOR)
(CPM)</t>
  </si>
  <si>
    <t>MAX DUTY CYCLE PER MONTH
(B/W)</t>
  </si>
  <si>
    <t>SHEET MAX PAPER CAPACITY</t>
  </si>
  <si>
    <t>COPY RESOLUTION
(DPI)</t>
  </si>
  <si>
    <t>DUAL-SCAN DOCUMENT FEED
(300 SHEET)</t>
  </si>
  <si>
    <t>PEDESTAL
1 X 550
PAPER FEED</t>
  </si>
  <si>
    <t>STANDARD
2 X 550
PAPER FEED</t>
  </si>
  <si>
    <t>AUTOMATIC
DUPLEX UNIT
(ADU)</t>
  </si>
  <si>
    <t>OFFSET CATCH TRAY</t>
  </si>
  <si>
    <t>MULTI-BYPASS TRAY</t>
  </si>
  <si>
    <t>FLEET MANAGEMENT SOFTWARE</t>
  </si>
  <si>
    <t>MEMORY
(GB)</t>
  </si>
  <si>
    <t>HCD-PP CERTIFIED</t>
  </si>
  <si>
    <t>DATA OVERWRITE</t>
  </si>
  <si>
    <t>DISPLAY
SCREEN</t>
  </si>
  <si>
    <t>MAX SCAN RESOLUTION (DPI)</t>
  </si>
  <si>
    <t>SCAN SPEED
DUPLEX @300 DPI (IPM)</t>
  </si>
  <si>
    <t xml:space="preserve">RJ-45 ETHERNET NETWORK INTERFACE </t>
  </si>
  <si>
    <t>ANALOG TELEPHONE
FAX KIT</t>
  </si>
  <si>
    <t>ANNUAL
RENTAL
BASE PRICE</t>
  </si>
  <si>
    <t>ESTIMATED NUMBER OF UNITS</t>
  </si>
  <si>
    <t>EXTENDED ANNUAL BASE RENTAL COST</t>
  </si>
  <si>
    <t>REV AUTO
DOCUMENT FEED
(100 SHEET)</t>
  </si>
  <si>
    <t>LARGE
1 X 2000
PAPER FEED</t>
  </si>
  <si>
    <t>STANDARD
1 X 550
PAPER FEED</t>
  </si>
  <si>
    <t>ENVELOPE DRAWER</t>
  </si>
  <si>
    <t>INNER FINISHER
(50-SHEET)</t>
  </si>
  <si>
    <t>CONSOLE FINISHER
(50-SHEET)</t>
  </si>
  <si>
    <t>SADDLE STICH
FINISHER
(50-SHEET)</t>
  </si>
  <si>
    <t>HOLE PUNCH UNIT</t>
  </si>
  <si>
    <t>JOB SEPARATOR</t>
  </si>
  <si>
    <t>SINGLE POS. STAPLING FINISHER</t>
  </si>
  <si>
    <t>MULTI POS. STAPLING FINISHER</t>
  </si>
  <si>
    <t>BLUETOOTH</t>
  </si>
  <si>
    <t>WIRELESS LAN ADAPTOR</t>
  </si>
  <si>
    <t>INEGRATED OCR CONVERSION</t>
  </si>
  <si>
    <t>BARCODE PRINTING KIT</t>
  </si>
  <si>
    <t>TOTAL ANNUAL ACCESSORIES COST</t>
  </si>
  <si>
    <t>BLACK AND WHITE</t>
  </si>
  <si>
    <t>COLOR</t>
  </si>
  <si>
    <t>TOTAL ANNUAL IMPRESSIONS COST</t>
  </si>
  <si>
    <t>TOTAL
ANNUAL COST</t>
  </si>
  <si>
    <t>ESTIMATED TOTAL ANNUAL IMPRESSIONS</t>
  </si>
  <si>
    <t>COST PER IMPRESSION</t>
  </si>
  <si>
    <t>EXTENDED COST</t>
  </si>
  <si>
    <t>YES</t>
  </si>
  <si>
    <t>10.1" COLOR, TOUCH, TILT</t>
  </si>
  <si>
    <t>N/A</t>
  </si>
  <si>
    <t>25 / 25</t>
  </si>
  <si>
    <t>600 x 600</t>
  </si>
  <si>
    <t>30 / 30</t>
  </si>
  <si>
    <t>35 / 35</t>
  </si>
  <si>
    <t>45 / 45</t>
  </si>
  <si>
    <t>55 / 55</t>
  </si>
  <si>
    <t>65 / 65</t>
  </si>
  <si>
    <t>75 / 75</t>
  </si>
  <si>
    <t>PRINT RESOLUTION
(DPI)</t>
  </si>
  <si>
    <t>AUTO 220 SHEET COLOR DUPLEX SCAN DOC FEEDER</t>
  </si>
  <si>
    <t>STANDARD
2 X 1,100
PAPER FEED</t>
  </si>
  <si>
    <t>SCAN SPEED
DUPLEX @200 DPI (IPM)</t>
  </si>
  <si>
    <t>LARGE CAPACITY INPUT TRAY
(RT5110)</t>
  </si>
  <si>
    <t>MULTI BYPASS TRAY
(BY5020)</t>
  </si>
  <si>
    <t>A3/11X17
TRAY UNIT
(TK5020)
(TK5010)</t>
  </si>
  <si>
    <t>DECURL
UNIT
(DU5070)
(DU5060)</t>
  </si>
  <si>
    <t>BUFFER
PASS UNIT
(TYPE S11)
(TYPE S9)</t>
  </si>
  <si>
    <t>PERFECT
BINDER
(GB5010)</t>
  </si>
  <si>
    <t>TRANSIT PASS UNIT FOR PERFECT BINDER</t>
  </si>
  <si>
    <t>COVER INTERPOSER TRAY FOR PERFECT BINDER</t>
  </si>
  <si>
    <t>MULTI
FOLDING
UNIT
(FD5020)</t>
  </si>
  <si>
    <t>GBC
STREAM-PUNCH ULTRA</t>
  </si>
  <si>
    <t>HIGH
CAPACITY STACKER
(SK5040)</t>
  </si>
  <si>
    <t>BOOKLET FINISHER
(SR5120)
(SR5060)</t>
  </si>
  <si>
    <t>BOOKLET TRIMMER
UNIT
(TR5050)
(TR5040)</t>
  </si>
  <si>
    <t>OCR UNIT
TYPE M13</t>
  </si>
  <si>
    <t>2,400 x 4,800</t>
  </si>
  <si>
    <t>Toshiba e-Studio 2528A</t>
  </si>
  <si>
    <t>600 X 600</t>
  </si>
  <si>
    <t>Toshiba e-Studio 3528A</t>
  </si>
  <si>
    <t>Toshiba e-Studio 4528A</t>
  </si>
  <si>
    <t>Toshiba e-Studio 5528A</t>
  </si>
  <si>
    <t>Toshiba e-Studio 6528A</t>
  </si>
  <si>
    <t>Toshiba e-Studio 7529A</t>
  </si>
  <si>
    <t>Toshiba e-Studio 9029A</t>
  </si>
  <si>
    <t>Toshiba e-Studio 2525AC</t>
  </si>
  <si>
    <t>Toshiba e-Studio 3025AC</t>
  </si>
  <si>
    <t>Toshiba e-Studio 3525AC</t>
  </si>
  <si>
    <t>Toshiba e-Studio 4525AC</t>
  </si>
  <si>
    <t>Toshiba e-Studio 5525AC</t>
  </si>
  <si>
    <t>Toshiba e-Studio 6527AC</t>
  </si>
  <si>
    <t>Toshiba e-Studio 7527AC</t>
  </si>
  <si>
    <t>Ricoh Pro c7500</t>
  </si>
  <si>
    <t>Toshiba E-Studio 331AC (Desktop)</t>
  </si>
  <si>
    <t>NO</t>
  </si>
  <si>
    <t xml:space="preserve">21"  </t>
  </si>
  <si>
    <t>10.1"</t>
  </si>
  <si>
    <t>Ricoh Pro 8420</t>
  </si>
  <si>
    <t>WINDOWS 11 SERVER 2025 SUPPORTED</t>
  </si>
  <si>
    <t>STORAGE SIZE (GB) / TYPE</t>
  </si>
  <si>
    <t>128 / SSD</t>
  </si>
  <si>
    <t>256 / SSD</t>
  </si>
  <si>
    <t>640 / HDD</t>
  </si>
  <si>
    <t>TOTALS</t>
  </si>
  <si>
    <t>MAKE / MODEL</t>
  </si>
  <si>
    <t>TOTAL ANNUAL
ACCESSORIES COST</t>
  </si>
  <si>
    <t>1,000 / HDD</t>
  </si>
  <si>
    <t>95/95</t>
  </si>
  <si>
    <t xml:space="preserve">Provide annual pricing for the models listed, or provide pricing and specifications for equivalent models which meet or exceed all specifications listed. </t>
  </si>
  <si>
    <t>Provide annual pricing for models listed, or provide pricing and specifications for equivalent models which meet or exceed all specifications listed.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</si>
</sst>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164" formatCode="#,##0.0000"/>
    <numFmt numFmtId="165" formatCode="_(&quot;$&quot;* #,##0.00_);[Red]_(&quot;$&quot;* \(#,##0.00\);_(&quot;$&quot;* &quot;-&quot;??_);_(@_)"/>
    <numFmt numFmtId="166" formatCode="_(&quot;$&quot;* #,##0.0000_);[Red]_(&quot;$&quot;* \(#,##0.000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theme="2" tint="-0.499984740745262"/>
      </patternFill>
    </fill>
  </fills>
  <borders count="97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theme="0"/>
      </right>
      <top style="thick">
        <color auto="1"/>
      </top>
      <bottom style="thick">
        <color auto="1"/>
      </bottom>
      <diagonal/>
    </border>
    <border>
      <left style="thick">
        <color theme="0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/>
      <diagonal/>
    </border>
    <border>
      <left style="thick">
        <color auto="1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ck">
        <color auto="1"/>
      </right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ck">
        <color auto="1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/>
      <bottom style="thin">
        <color theme="2" tint="-0.499984740745262"/>
      </bottom>
      <diagonal/>
    </border>
    <border>
      <left style="medium">
        <color theme="2" tint="-0.499984740745262"/>
      </left>
      <right style="thick">
        <color auto="1"/>
      </right>
      <top/>
      <bottom/>
      <diagonal/>
    </border>
    <border>
      <left/>
      <right style="medium">
        <color theme="2" tint="-0.499984740745262"/>
      </right>
      <top/>
      <bottom style="medium">
        <color theme="2" tint="-0.499984740745262"/>
      </bottom>
      <diagonal/>
    </border>
    <border>
      <left style="thick">
        <color auto="1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thick">
        <color auto="1"/>
      </right>
      <top/>
      <bottom style="medium">
        <color theme="2" tint="-0.499984740745262"/>
      </bottom>
      <diagonal/>
    </border>
    <border>
      <left style="thick">
        <color auto="1"/>
      </left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theme="2" tint="-0.499984740745262"/>
      </top>
      <bottom style="thin">
        <color theme="2" tint="-0.499984740745262"/>
      </bottom>
      <diagonal/>
    </border>
    <border>
      <left style="thick">
        <color auto="1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/>
      <diagonal/>
    </border>
    <border>
      <left style="thin">
        <color theme="2" tint="-0.499984740745262"/>
      </left>
      <right style="thick">
        <color auto="1"/>
      </right>
      <top style="medium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ck">
        <color auto="1"/>
      </left>
      <right style="thin">
        <color theme="2" tint="-0.499984740745262"/>
      </right>
      <top style="medium">
        <color theme="2" tint="-0.499984740745262"/>
      </top>
      <bottom/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 style="thin">
        <color theme="2" tint="-0.499984740745262"/>
      </bottom>
      <diagonal/>
    </border>
    <border>
      <left/>
      <right/>
      <top style="medium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/>
      <right style="thick">
        <color auto="1"/>
      </right>
      <top style="medium">
        <color theme="2" tint="-0.499984740745262"/>
      </top>
      <bottom style="thin">
        <color theme="2" tint="-0.499984740745262"/>
      </bottom>
      <diagonal/>
    </border>
    <border>
      <left style="thick">
        <color auto="1"/>
      </left>
      <right style="medium">
        <color theme="2" tint="-0.499984740745262"/>
      </right>
      <top/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theme="2" tint="-0.499984740745262"/>
      </bottom>
      <diagonal/>
    </border>
    <border>
      <left style="thick">
        <color auto="1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theme="2" tint="-0.499984740745262"/>
      </bottom>
      <diagonal/>
    </border>
    <border>
      <left style="thin">
        <color theme="2" tint="-0.499984740745262"/>
      </left>
      <right style="thick">
        <color auto="1"/>
      </right>
      <top style="thin">
        <color theme="2" tint="-0.499984740745262"/>
      </top>
      <bottom style="medium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ck">
        <color auto="1"/>
      </left>
      <right style="thin">
        <color theme="2" tint="-0.499984740745262"/>
      </right>
      <top/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medium">
        <color theme="2" tint="-0.499984740745262"/>
      </bottom>
      <diagonal/>
    </border>
    <border>
      <left/>
      <right/>
      <top style="thin">
        <color theme="2" tint="-0.499984740745262"/>
      </top>
      <bottom style="medium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/>
      <right style="thick">
        <color auto="1"/>
      </right>
      <top style="thin">
        <color theme="2" tint="-0.499984740745262"/>
      </top>
      <bottom style="medium">
        <color theme="2" tint="-0.499984740745262"/>
      </bottom>
      <diagonal/>
    </border>
    <border>
      <left style="thick">
        <color auto="1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/>
      <right style="thin">
        <color theme="2" tint="-0.499984740745262"/>
      </right>
      <top style="medium">
        <color theme="2" tint="-0.499984740745262"/>
      </top>
      <bottom/>
      <diagonal/>
    </border>
    <border>
      <left/>
      <right style="thin">
        <color theme="2" tint="-0.499984740745262"/>
      </right>
      <top/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ck">
        <color auto="1"/>
      </left>
      <right style="thin">
        <color theme="2" tint="-0.499984740745262"/>
      </right>
      <top style="thin">
        <color theme="2" tint="-0.499984740745262"/>
      </top>
      <bottom style="thick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ck">
        <color auto="1"/>
      </bottom>
      <diagonal/>
    </border>
    <border>
      <left style="thin">
        <color theme="2" tint="-0.499984740745262"/>
      </left>
      <right style="thick">
        <color auto="1"/>
      </right>
      <top style="thin">
        <color theme="2" tint="-0.499984740745262"/>
      </top>
      <bottom style="thick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ck">
        <color auto="1"/>
      </bottom>
      <diagonal/>
    </border>
    <border>
      <left style="thick">
        <color auto="1"/>
      </left>
      <right style="thin">
        <color theme="2" tint="-0.499984740745262"/>
      </right>
      <top/>
      <bottom style="thick">
        <color auto="1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ck">
        <color auto="1"/>
      </bottom>
      <diagonal/>
    </border>
    <border>
      <left/>
      <right style="thin">
        <color theme="2" tint="-0.499984740745262"/>
      </right>
      <top/>
      <bottom style="thick">
        <color auto="1"/>
      </bottom>
      <diagonal/>
    </border>
    <border>
      <left/>
      <right style="thick">
        <color auto="1"/>
      </right>
      <top style="thin">
        <color theme="2" tint="-0.499984740745262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theme="0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ck">
        <color auto="1"/>
      </top>
      <bottom/>
      <diagonal/>
    </border>
    <border>
      <left style="thin">
        <color theme="2" tint="-0.499984740745262"/>
      </left>
      <right style="thick">
        <color auto="1"/>
      </right>
      <top style="thick">
        <color auto="1"/>
      </top>
      <bottom/>
      <diagonal/>
    </border>
    <border>
      <left style="thin">
        <color theme="2" tint="-0.499984740745262"/>
      </left>
      <right style="thick">
        <color auto="1"/>
      </right>
      <top/>
      <bottom style="medium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ck">
        <color auto="1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theme="2" tint="-0.499984740745262"/>
      </left>
      <right style="medium">
        <color theme="2" tint="-0.499984740745262"/>
      </right>
      <top/>
      <bottom/>
      <diagonal/>
    </border>
    <border>
      <left/>
      <right style="thick">
        <color theme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medium">
        <color theme="2" tint="-0.499984740745262"/>
      </bottom>
      <diagonal/>
    </border>
    <border>
      <left/>
      <right style="thick">
        <color auto="1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ck">
        <color auto="1"/>
      </right>
      <top style="medium">
        <color theme="2" tint="-0.499984740745262"/>
      </top>
      <bottom/>
      <diagonal/>
    </border>
    <border>
      <left style="thin">
        <color auto="1"/>
      </left>
      <right style="thin">
        <color auto="1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ck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ck">
        <color auto="1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ck">
        <color auto="1"/>
      </bottom>
      <diagonal/>
    </border>
    <border>
      <left style="thin">
        <color theme="2" tint="-0.499984740745262"/>
      </left>
      <right style="thick">
        <color theme="1"/>
      </right>
      <top style="thin">
        <color theme="2" tint="-0.499984740745262"/>
      </top>
      <bottom style="thick">
        <color auto="1"/>
      </bottom>
      <diagonal/>
    </border>
    <border>
      <left/>
      <right style="thin">
        <color auto="1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ck">
        <color auto="1"/>
      </top>
      <bottom/>
      <diagonal/>
    </border>
    <border>
      <left style="thin">
        <color theme="2" tint="-0.499984740745262"/>
      </left>
      <right style="medium">
        <color theme="2" tint="-0.499984740745262"/>
      </right>
      <top/>
      <bottom/>
      <diagonal/>
    </border>
    <border>
      <left/>
      <right style="thin">
        <color theme="2" tint="-0.499984740745262"/>
      </right>
      <top style="thick">
        <color auto="1"/>
      </top>
      <bottom/>
      <diagonal/>
    </border>
    <border>
      <left style="thin">
        <color auto="1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66" xfId="0" applyFill="1" applyBorder="1"/>
    <xf numFmtId="0" fontId="0" fillId="2" borderId="66" xfId="0" applyFill="1" applyBorder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Continuous"/>
    </xf>
    <xf numFmtId="0" fontId="0" fillId="2" borderId="78" xfId="0" applyFill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Continuous"/>
    </xf>
    <xf numFmtId="0" fontId="1" fillId="3" borderId="1" xfId="0" applyFont="1" applyFill="1" applyBorder="1" applyAlignment="1">
      <alignment vertical="center"/>
    </xf>
    <xf numFmtId="0" fontId="7" fillId="4" borderId="25" xfId="0" applyFont="1" applyFill="1" applyBorder="1" applyAlignment="1">
      <alignment wrapText="1"/>
    </xf>
    <xf numFmtId="0" fontId="7" fillId="4" borderId="26" xfId="0" applyFont="1" applyFill="1" applyBorder="1" applyAlignment="1">
      <alignment horizontal="center" wrapText="1"/>
    </xf>
    <xf numFmtId="3" fontId="7" fillId="4" borderId="27" xfId="0" applyNumberFormat="1" applyFont="1" applyFill="1" applyBorder="1" applyAlignment="1">
      <alignment horizontal="center" wrapText="1"/>
    </xf>
    <xf numFmtId="0" fontId="7" fillId="4" borderId="27" xfId="0" applyFont="1" applyFill="1" applyBorder="1" applyAlignment="1">
      <alignment horizontal="center" wrapText="1"/>
    </xf>
    <xf numFmtId="4" fontId="7" fillId="4" borderId="27" xfId="0" applyNumberFormat="1" applyFont="1" applyFill="1" applyBorder="1" applyAlignment="1">
      <alignment horizontal="center" wrapText="1"/>
    </xf>
    <xf numFmtId="0" fontId="7" fillId="4" borderId="28" xfId="0" applyFont="1" applyFill="1" applyBorder="1" applyAlignment="1">
      <alignment horizontal="center" wrapText="1"/>
    </xf>
    <xf numFmtId="0" fontId="0" fillId="0" borderId="40" xfId="0" applyBorder="1" applyAlignment="1" applyProtection="1">
      <alignment wrapText="1"/>
      <protection locked="0"/>
    </xf>
    <xf numFmtId="0" fontId="7" fillId="0" borderId="41" xfId="0" applyFont="1" applyBorder="1" applyAlignment="1" applyProtection="1">
      <alignment horizontal="center" wrapText="1"/>
      <protection locked="0"/>
    </xf>
    <xf numFmtId="3" fontId="7" fillId="0" borderId="42" xfId="0" applyNumberFormat="1" applyFont="1" applyBorder="1" applyAlignment="1" applyProtection="1">
      <alignment horizontal="center" wrapText="1"/>
      <protection locked="0"/>
    </xf>
    <xf numFmtId="0" fontId="7" fillId="0" borderId="42" xfId="0" applyFont="1" applyBorder="1" applyAlignment="1" applyProtection="1">
      <alignment horizontal="center" wrapText="1"/>
      <protection locked="0"/>
    </xf>
    <xf numFmtId="4" fontId="7" fillId="0" borderId="42" xfId="0" applyNumberFormat="1" applyFont="1" applyBorder="1" applyAlignment="1" applyProtection="1">
      <alignment horizontal="center" wrapText="1"/>
      <protection locked="0"/>
    </xf>
    <xf numFmtId="0" fontId="7" fillId="0" borderId="43" xfId="0" applyFont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0" fillId="0" borderId="41" xfId="0" applyBorder="1" applyAlignment="1" applyProtection="1">
      <alignment horizontal="center" wrapText="1"/>
      <protection locked="0"/>
    </xf>
    <xf numFmtId="3" fontId="0" fillId="0" borderId="42" xfId="0" applyNumberFormat="1" applyBorder="1" applyAlignment="1" applyProtection="1">
      <alignment horizontal="center" wrapText="1"/>
      <protection locked="0"/>
    </xf>
    <xf numFmtId="0" fontId="0" fillId="0" borderId="42" xfId="0" applyBorder="1" applyAlignment="1" applyProtection="1">
      <alignment horizontal="center" wrapText="1"/>
      <protection locked="0"/>
    </xf>
    <xf numFmtId="4" fontId="0" fillId="0" borderId="42" xfId="0" applyNumberFormat="1" applyBorder="1" applyAlignment="1" applyProtection="1">
      <alignment horizontal="center" wrapText="1"/>
      <protection locked="0"/>
    </xf>
    <xf numFmtId="4" fontId="0" fillId="0" borderId="56" xfId="0" applyNumberFormat="1" applyBorder="1" applyAlignment="1" applyProtection="1">
      <alignment horizontal="center" wrapText="1"/>
      <protection locked="0"/>
    </xf>
    <xf numFmtId="0" fontId="0" fillId="2" borderId="95" xfId="0" applyFill="1" applyBorder="1"/>
    <xf numFmtId="0" fontId="0" fillId="2" borderId="81" xfId="0" applyFill="1" applyBorder="1"/>
    <xf numFmtId="0" fontId="0" fillId="2" borderId="69" xfId="0" applyFill="1" applyBorder="1"/>
    <xf numFmtId="0" fontId="7" fillId="0" borderId="40" xfId="0" applyFont="1" applyBorder="1" applyAlignment="1" applyProtection="1">
      <alignment wrapText="1"/>
      <protection locked="0"/>
    </xf>
    <xf numFmtId="0" fontId="7" fillId="5" borderId="7" xfId="0" applyFont="1" applyFill="1" applyBorder="1" applyAlignment="1">
      <alignment horizontal="center" wrapText="1"/>
    </xf>
    <xf numFmtId="3" fontId="7" fillId="5" borderId="8" xfId="0" applyNumberFormat="1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wrapText="1"/>
    </xf>
    <xf numFmtId="4" fontId="7" fillId="5" borderId="8" xfId="0" applyNumberFormat="1" applyFont="1" applyFill="1" applyBorder="1" applyAlignment="1">
      <alignment horizontal="center" wrapText="1"/>
    </xf>
    <xf numFmtId="0" fontId="7" fillId="5" borderId="9" xfId="0" applyFont="1" applyFill="1" applyBorder="1" applyAlignment="1">
      <alignment horizontal="center" wrapText="1"/>
    </xf>
    <xf numFmtId="0" fontId="7" fillId="0" borderId="46" xfId="0" applyFont="1" applyBorder="1" applyAlignment="1" applyProtection="1">
      <alignment horizontal="center" wrapText="1"/>
      <protection locked="0"/>
    </xf>
    <xf numFmtId="0" fontId="7" fillId="0" borderId="87" xfId="0" applyFont="1" applyBorder="1" applyAlignment="1" applyProtection="1">
      <alignment wrapText="1"/>
      <protection locked="0"/>
    </xf>
    <xf numFmtId="0" fontId="7" fillId="0" borderId="88" xfId="0" applyFont="1" applyBorder="1" applyAlignment="1" applyProtection="1">
      <alignment horizontal="center" wrapText="1"/>
      <protection locked="0"/>
    </xf>
    <xf numFmtId="3" fontId="7" fillId="0" borderId="56" xfId="0" applyNumberFormat="1" applyFont="1" applyBorder="1" applyAlignment="1" applyProtection="1">
      <alignment horizontal="center" wrapText="1"/>
      <protection locked="0"/>
    </xf>
    <xf numFmtId="0" fontId="7" fillId="0" borderId="56" xfId="0" applyFont="1" applyBorder="1" applyAlignment="1" applyProtection="1">
      <alignment horizontal="center" wrapText="1"/>
      <protection locked="0"/>
    </xf>
    <xf numFmtId="4" fontId="7" fillId="0" borderId="56" xfId="0" applyNumberFormat="1" applyFont="1" applyBorder="1" applyAlignment="1" applyProtection="1">
      <alignment horizontal="center" wrapText="1"/>
      <protection locked="0"/>
    </xf>
    <xf numFmtId="4" fontId="7" fillId="0" borderId="61" xfId="0" applyNumberFormat="1" applyFont="1" applyBorder="1" applyAlignment="1" applyProtection="1">
      <alignment horizontal="center" wrapText="1"/>
      <protection locked="0"/>
    </xf>
    <xf numFmtId="0" fontId="7" fillId="0" borderId="57" xfId="0" applyFont="1" applyBorder="1" applyAlignment="1" applyProtection="1">
      <alignment horizontal="center" wrapText="1"/>
      <protection locked="0"/>
    </xf>
    <xf numFmtId="0" fontId="5" fillId="4" borderId="27" xfId="0" applyFont="1" applyFill="1" applyBorder="1" applyAlignment="1">
      <alignment horizontal="center" wrapText="1"/>
    </xf>
    <xf numFmtId="0" fontId="0" fillId="4" borderId="27" xfId="0" applyFill="1" applyBorder="1" applyAlignment="1">
      <alignment horizontal="center" vertical="center" wrapText="1"/>
    </xf>
    <xf numFmtId="0" fontId="0" fillId="0" borderId="42" xfId="0" applyBorder="1" applyAlignment="1" applyProtection="1">
      <alignment horizontal="center" vertical="center" wrapText="1"/>
      <protection locked="0"/>
    </xf>
    <xf numFmtId="0" fontId="0" fillId="5" borderId="30" xfId="0" applyFill="1" applyBorder="1" applyAlignment="1">
      <alignment horizontal="center" vertical="center" wrapText="1"/>
    </xf>
    <xf numFmtId="0" fontId="0" fillId="0" borderId="56" xfId="0" applyBorder="1" applyAlignment="1" applyProtection="1">
      <alignment horizontal="center" vertical="center" wrapText="1"/>
      <protection locked="0"/>
    </xf>
    <xf numFmtId="165" fontId="11" fillId="3" borderId="69" xfId="0" applyNumberFormat="1" applyFont="1" applyFill="1" applyBorder="1" applyAlignment="1">
      <alignment horizontal="right" vertical="center" wrapText="1" indent="1"/>
    </xf>
    <xf numFmtId="165" fontId="11" fillId="3" borderId="70" xfId="0" applyNumberFormat="1" applyFont="1" applyFill="1" applyBorder="1" applyAlignment="1">
      <alignment horizontal="right" wrapText="1" indent="1"/>
    </xf>
    <xf numFmtId="165" fontId="11" fillId="3" borderId="71" xfId="0" applyNumberFormat="1" applyFont="1" applyFill="1" applyBorder="1" applyAlignment="1">
      <alignment horizontal="right" wrapText="1" indent="1"/>
    </xf>
    <xf numFmtId="165" fontId="10" fillId="0" borderId="69" xfId="0" applyNumberFormat="1" applyFont="1" applyBorder="1" applyAlignment="1">
      <alignment horizontal="right" wrapText="1" indent="1"/>
    </xf>
    <xf numFmtId="165" fontId="11" fillId="3" borderId="69" xfId="0" applyNumberFormat="1" applyFont="1" applyFill="1" applyBorder="1" applyAlignment="1">
      <alignment horizontal="right" wrapText="1" indent="1"/>
    </xf>
    <xf numFmtId="0" fontId="0" fillId="4" borderId="32" xfId="0" applyFill="1" applyBorder="1" applyAlignment="1" applyProtection="1">
      <alignment horizontal="center" wrapText="1"/>
      <protection locked="0"/>
    </xf>
    <xf numFmtId="4" fontId="0" fillId="4" borderId="27" xfId="0" applyNumberFormat="1" applyFill="1" applyBorder="1" applyAlignment="1" applyProtection="1">
      <alignment horizontal="center" wrapText="1"/>
      <protection locked="0"/>
    </xf>
    <xf numFmtId="0" fontId="0" fillId="0" borderId="47" xfId="0" applyBorder="1" applyAlignment="1" applyProtection="1">
      <alignment horizontal="center" wrapText="1"/>
      <protection locked="0"/>
    </xf>
    <xf numFmtId="0" fontId="0" fillId="0" borderId="61" xfId="0" applyBorder="1" applyAlignment="1" applyProtection="1">
      <alignment horizontal="center" wrapText="1"/>
      <protection locked="0"/>
    </xf>
    <xf numFmtId="0" fontId="0" fillId="0" borderId="75" xfId="0" applyBorder="1" applyAlignment="1" applyProtection="1">
      <alignment horizontal="center" wrapText="1"/>
      <protection locked="0"/>
    </xf>
    <xf numFmtId="42" fontId="10" fillId="0" borderId="68" xfId="0" applyNumberFormat="1" applyFont="1" applyBorder="1" applyAlignment="1">
      <alignment horizontal="right" wrapText="1"/>
    </xf>
    <xf numFmtId="165" fontId="10" fillId="0" borderId="68" xfId="0" applyNumberFormat="1" applyFont="1" applyBorder="1" applyAlignment="1">
      <alignment wrapText="1"/>
    </xf>
    <xf numFmtId="165" fontId="11" fillId="3" borderId="70" xfId="0" applyNumberFormat="1" applyFont="1" applyFill="1" applyBorder="1" applyAlignment="1">
      <alignment wrapText="1"/>
    </xf>
    <xf numFmtId="165" fontId="11" fillId="3" borderId="71" xfId="0" applyNumberFormat="1" applyFont="1" applyFill="1" applyBorder="1" applyAlignment="1">
      <alignment wrapText="1"/>
    </xf>
    <xf numFmtId="1" fontId="8" fillId="0" borderId="67" xfId="0" applyNumberFormat="1" applyFont="1" applyBorder="1" applyAlignment="1">
      <alignment horizontal="center" vertical="center"/>
    </xf>
    <xf numFmtId="165" fontId="5" fillId="4" borderId="29" xfId="0" applyNumberFormat="1" applyFont="1" applyFill="1" applyBorder="1" applyAlignment="1" applyProtection="1">
      <alignment horizontal="right" wrapText="1"/>
      <protection locked="0"/>
    </xf>
    <xf numFmtId="165" fontId="5" fillId="0" borderId="44" xfId="0" applyNumberFormat="1" applyFont="1" applyBorder="1" applyAlignment="1" applyProtection="1">
      <alignment horizontal="right" wrapText="1"/>
      <protection locked="0"/>
    </xf>
    <xf numFmtId="165" fontId="5" fillId="0" borderId="58" xfId="0" applyNumberFormat="1" applyFont="1" applyBorder="1" applyAlignment="1" applyProtection="1">
      <alignment horizontal="right" wrapText="1"/>
      <protection locked="0"/>
    </xf>
    <xf numFmtId="165" fontId="5" fillId="4" borderId="31" xfId="0" applyNumberFormat="1" applyFont="1" applyFill="1" applyBorder="1" applyAlignment="1">
      <alignment horizontal="right" wrapText="1"/>
    </xf>
    <xf numFmtId="165" fontId="5" fillId="0" borderId="46" xfId="0" applyNumberFormat="1" applyFont="1" applyBorder="1" applyAlignment="1">
      <alignment horizontal="right" wrapText="1"/>
    </xf>
    <xf numFmtId="165" fontId="11" fillId="3" borderId="67" xfId="0" applyNumberFormat="1" applyFont="1" applyFill="1" applyBorder="1" applyAlignment="1">
      <alignment horizontal="right" vertical="center" wrapText="1" indent="1"/>
    </xf>
    <xf numFmtId="165" fontId="5" fillId="4" borderId="32" xfId="0" applyNumberFormat="1" applyFont="1" applyFill="1" applyBorder="1" applyAlignment="1" applyProtection="1">
      <alignment horizontal="right" wrapText="1"/>
      <protection locked="0"/>
    </xf>
    <xf numFmtId="165" fontId="5" fillId="4" borderId="27" xfId="0" applyNumberFormat="1" applyFont="1" applyFill="1" applyBorder="1" applyAlignment="1" applyProtection="1">
      <alignment horizontal="right" wrapText="1"/>
      <protection locked="0"/>
    </xf>
    <xf numFmtId="165" fontId="5" fillId="4" borderId="34" xfId="0" applyNumberFormat="1" applyFont="1" applyFill="1" applyBorder="1" applyAlignment="1" applyProtection="1">
      <alignment horizontal="right" wrapText="1"/>
      <protection locked="0"/>
    </xf>
    <xf numFmtId="165" fontId="5" fillId="0" borderId="47" xfId="0" applyNumberFormat="1" applyFont="1" applyBorder="1" applyAlignment="1" applyProtection="1">
      <alignment horizontal="right" wrapText="1"/>
      <protection locked="0"/>
    </xf>
    <xf numFmtId="165" fontId="5" fillId="0" borderId="42" xfId="0" applyNumberFormat="1" applyFont="1" applyBorder="1" applyAlignment="1" applyProtection="1">
      <alignment horizontal="right" wrapText="1"/>
      <protection locked="0"/>
    </xf>
    <xf numFmtId="165" fontId="5" fillId="0" borderId="22" xfId="0" applyNumberFormat="1" applyFont="1" applyBorder="1" applyAlignment="1" applyProtection="1">
      <alignment horizontal="right" wrapText="1"/>
      <protection locked="0"/>
    </xf>
    <xf numFmtId="165" fontId="5" fillId="0" borderId="76" xfId="0" applyNumberFormat="1" applyFont="1" applyBorder="1" applyAlignment="1" applyProtection="1">
      <alignment horizontal="right" wrapText="1"/>
      <protection locked="0"/>
    </xf>
    <xf numFmtId="165" fontId="5" fillId="0" borderId="56" xfId="0" applyNumberFormat="1" applyFont="1" applyBorder="1" applyAlignment="1" applyProtection="1">
      <alignment horizontal="right" wrapText="1"/>
      <protection locked="0"/>
    </xf>
    <xf numFmtId="165" fontId="5" fillId="0" borderId="63" xfId="0" applyNumberFormat="1" applyFont="1" applyBorder="1" applyAlignment="1" applyProtection="1">
      <alignment horizontal="right" wrapText="1"/>
      <protection locked="0"/>
    </xf>
    <xf numFmtId="165" fontId="5" fillId="0" borderId="75" xfId="0" applyNumberFormat="1" applyFont="1" applyBorder="1" applyAlignment="1" applyProtection="1">
      <alignment horizontal="right" wrapText="1"/>
      <protection locked="0"/>
    </xf>
    <xf numFmtId="165" fontId="5" fillId="0" borderId="60" xfId="0" applyNumberFormat="1" applyFont="1" applyBorder="1" applyAlignment="1">
      <alignment horizontal="right" wrapText="1"/>
    </xf>
    <xf numFmtId="166" fontId="5" fillId="4" borderId="27" xfId="0" applyNumberFormat="1" applyFont="1" applyFill="1" applyBorder="1" applyAlignment="1" applyProtection="1">
      <alignment horizontal="right" wrapText="1"/>
      <protection locked="0"/>
    </xf>
    <xf numFmtId="42" fontId="5" fillId="4" borderId="34" xfId="0" applyNumberFormat="1" applyFont="1" applyFill="1" applyBorder="1" applyAlignment="1">
      <alignment horizontal="right" wrapText="1"/>
    </xf>
    <xf numFmtId="166" fontId="5" fillId="0" borderId="42" xfId="0" applyNumberFormat="1" applyFont="1" applyBorder="1" applyAlignment="1" applyProtection="1">
      <alignment horizontal="right" wrapText="1"/>
      <protection locked="0"/>
    </xf>
    <xf numFmtId="42" fontId="5" fillId="0" borderId="22" xfId="0" applyNumberFormat="1" applyFont="1" applyBorder="1" applyAlignment="1">
      <alignment horizontal="right" wrapText="1"/>
    </xf>
    <xf numFmtId="42" fontId="5" fillId="0" borderId="77" xfId="0" applyNumberFormat="1" applyFont="1" applyBorder="1" applyAlignment="1">
      <alignment horizontal="right" wrapText="1"/>
    </xf>
    <xf numFmtId="42" fontId="5" fillId="4" borderId="38" xfId="0" applyNumberFormat="1" applyFont="1" applyFill="1" applyBorder="1" applyAlignment="1">
      <alignment horizontal="right" wrapText="1"/>
    </xf>
    <xf numFmtId="42" fontId="10" fillId="4" borderId="38" xfId="0" applyNumberFormat="1" applyFont="1" applyFill="1" applyBorder="1" applyAlignment="1">
      <alignment horizontal="right" wrapText="1"/>
    </xf>
    <xf numFmtId="42" fontId="5" fillId="0" borderId="52" xfId="0" applyNumberFormat="1" applyFont="1" applyBorder="1" applyAlignment="1">
      <alignment horizontal="right" wrapText="1"/>
    </xf>
    <xf numFmtId="42" fontId="10" fillId="0" borderId="52" xfId="0" applyNumberFormat="1" applyFont="1" applyBorder="1" applyAlignment="1">
      <alignment horizontal="right" wrapText="1"/>
    </xf>
    <xf numFmtId="0" fontId="12" fillId="5" borderId="79" xfId="0" applyFont="1" applyFill="1" applyBorder="1" applyAlignment="1">
      <alignment wrapText="1"/>
    </xf>
    <xf numFmtId="165" fontId="11" fillId="3" borderId="68" xfId="0" applyNumberFormat="1" applyFont="1" applyFill="1" applyBorder="1" applyAlignment="1">
      <alignment horizontal="right" vertical="center" wrapText="1" indent="1"/>
    </xf>
    <xf numFmtId="165" fontId="5" fillId="4" borderId="34" xfId="0" applyNumberFormat="1" applyFont="1" applyFill="1" applyBorder="1" applyAlignment="1">
      <alignment horizontal="right" wrapText="1"/>
    </xf>
    <xf numFmtId="165" fontId="5" fillId="0" borderId="22" xfId="0" applyNumberFormat="1" applyFont="1" applyBorder="1" applyAlignment="1">
      <alignment horizontal="right" wrapText="1"/>
    </xf>
    <xf numFmtId="166" fontId="5" fillId="5" borderId="8" xfId="0" applyNumberFormat="1" applyFont="1" applyFill="1" applyBorder="1" applyAlignment="1" applyProtection="1">
      <alignment horizontal="right" wrapText="1"/>
      <protection locked="0"/>
    </xf>
    <xf numFmtId="166" fontId="5" fillId="0" borderId="61" xfId="0" applyNumberFormat="1" applyFont="1" applyBorder="1" applyAlignment="1" applyProtection="1">
      <alignment horizontal="right" wrapText="1"/>
      <protection locked="0"/>
    </xf>
    <xf numFmtId="165" fontId="5" fillId="0" borderId="63" xfId="0" applyNumberFormat="1" applyFont="1" applyBorder="1" applyAlignment="1">
      <alignment horizontal="right" wrapText="1"/>
    </xf>
    <xf numFmtId="165" fontId="5" fillId="4" borderId="38" xfId="0" applyNumberFormat="1" applyFont="1" applyFill="1" applyBorder="1" applyAlignment="1">
      <alignment horizontal="right" wrapText="1"/>
    </xf>
    <xf numFmtId="165" fontId="10" fillId="4" borderId="38" xfId="0" applyNumberFormat="1" applyFont="1" applyFill="1" applyBorder="1" applyAlignment="1">
      <alignment horizontal="right" wrapText="1"/>
    </xf>
    <xf numFmtId="165" fontId="5" fillId="0" borderId="52" xfId="0" applyNumberFormat="1" applyFont="1" applyBorder="1" applyAlignment="1">
      <alignment horizontal="right" wrapText="1"/>
    </xf>
    <xf numFmtId="165" fontId="10" fillId="0" borderId="52" xfId="0" applyNumberFormat="1" applyFont="1" applyBorder="1" applyAlignment="1">
      <alignment horizontal="right" wrapText="1"/>
    </xf>
    <xf numFmtId="165" fontId="5" fillId="0" borderId="65" xfId="0" applyNumberFormat="1" applyFont="1" applyBorder="1" applyAlignment="1">
      <alignment horizontal="right" wrapText="1"/>
    </xf>
    <xf numFmtId="165" fontId="10" fillId="0" borderId="83" xfId="0" applyNumberFormat="1" applyFont="1" applyBorder="1" applyAlignment="1">
      <alignment horizontal="right" wrapText="1"/>
    </xf>
    <xf numFmtId="165" fontId="5" fillId="4" borderId="84" xfId="0" applyNumberFormat="1" applyFont="1" applyFill="1" applyBorder="1" applyAlignment="1">
      <alignment horizontal="right" wrapText="1"/>
    </xf>
    <xf numFmtId="165" fontId="5" fillId="4" borderId="37" xfId="0" applyNumberFormat="1" applyFont="1" applyFill="1" applyBorder="1" applyAlignment="1" applyProtection="1">
      <alignment horizontal="right" wrapText="1"/>
      <protection locked="0"/>
    </xf>
    <xf numFmtId="165" fontId="5" fillId="5" borderId="12" xfId="0" applyNumberFormat="1" applyFont="1" applyFill="1" applyBorder="1" applyAlignment="1" applyProtection="1">
      <alignment horizontal="right" wrapText="1"/>
      <protection locked="0"/>
    </xf>
    <xf numFmtId="165" fontId="5" fillId="5" borderId="8" xfId="0" applyNumberFormat="1" applyFont="1" applyFill="1" applyBorder="1" applyAlignment="1" applyProtection="1">
      <alignment horizontal="right" wrapText="1"/>
      <protection locked="0"/>
    </xf>
    <xf numFmtId="165" fontId="5" fillId="5" borderId="92" xfId="0" applyNumberFormat="1" applyFont="1" applyFill="1" applyBorder="1" applyAlignment="1" applyProtection="1">
      <alignment horizontal="right" wrapText="1"/>
      <protection locked="0"/>
    </xf>
    <xf numFmtId="165" fontId="5" fillId="0" borderId="86" xfId="0" applyNumberFormat="1" applyFont="1" applyBorder="1" applyAlignment="1">
      <alignment horizontal="right" wrapText="1"/>
    </xf>
    <xf numFmtId="165" fontId="5" fillId="0" borderId="85" xfId="0" applyNumberFormat="1" applyFont="1" applyBorder="1" applyAlignment="1" applyProtection="1">
      <alignment horizontal="right" wrapText="1"/>
      <protection locked="0"/>
    </xf>
    <xf numFmtId="165" fontId="5" fillId="0" borderId="94" xfId="0" applyNumberFormat="1" applyFont="1" applyBorder="1" applyAlignment="1" applyProtection="1">
      <alignment horizontal="right" wrapText="1"/>
      <protection locked="0"/>
    </xf>
    <xf numFmtId="165" fontId="5" fillId="0" borderId="90" xfId="0" applyNumberFormat="1" applyFont="1" applyBorder="1" applyAlignment="1" applyProtection="1">
      <alignment horizontal="right" wrapText="1"/>
      <protection locked="0"/>
    </xf>
    <xf numFmtId="165" fontId="5" fillId="0" borderId="89" xfId="0" applyNumberFormat="1" applyFont="1" applyBorder="1" applyAlignment="1">
      <alignment horizontal="right" wrapText="1"/>
    </xf>
    <xf numFmtId="165" fontId="5" fillId="0" borderId="61" xfId="0" applyNumberFormat="1" applyFont="1" applyBorder="1" applyAlignment="1" applyProtection="1">
      <alignment horizontal="right" wrapText="1"/>
      <protection locked="0"/>
    </xf>
    <xf numFmtId="42" fontId="5" fillId="4" borderId="33" xfId="0" applyNumberFormat="1" applyFont="1" applyFill="1" applyBorder="1" applyAlignment="1" applyProtection="1">
      <alignment horizontal="right" wrapText="1"/>
      <protection locked="0"/>
    </xf>
    <xf numFmtId="42" fontId="5" fillId="2" borderId="44" xfId="0" applyNumberFormat="1" applyFont="1" applyFill="1" applyBorder="1" applyAlignment="1" applyProtection="1">
      <alignment horizontal="right" wrapText="1"/>
      <protection locked="0"/>
    </xf>
    <xf numFmtId="42" fontId="5" fillId="2" borderId="58" xfId="0" applyNumberFormat="1" applyFont="1" applyFill="1" applyBorder="1" applyAlignment="1" applyProtection="1">
      <alignment horizontal="right" wrapText="1"/>
      <protection locked="0"/>
    </xf>
    <xf numFmtId="165" fontId="5" fillId="0" borderId="96" xfId="0" applyNumberFormat="1" applyFont="1" applyBorder="1" applyAlignment="1" applyProtection="1">
      <alignment horizontal="right"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19" xfId="0" applyFont="1" applyBorder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80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73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0" fillId="0" borderId="81" xfId="0" applyFont="1" applyBorder="1" applyAlignment="1">
      <alignment horizontal="center" wrapText="1"/>
    </xf>
    <xf numFmtId="0" fontId="10" fillId="0" borderId="82" xfId="0" applyFont="1" applyBorder="1" applyAlignment="1">
      <alignment horizontal="center" wrapText="1"/>
    </xf>
    <xf numFmtId="0" fontId="5" fillId="0" borderId="91" xfId="0" applyFont="1" applyBorder="1" applyAlignment="1">
      <alignment horizontal="center" wrapText="1"/>
    </xf>
    <xf numFmtId="0" fontId="5" fillId="0" borderId="92" xfId="0" applyFont="1" applyBorder="1" applyAlignment="1">
      <alignment horizontal="center" wrapText="1"/>
    </xf>
    <xf numFmtId="0" fontId="5" fillId="0" borderId="93" xfId="0" applyFont="1" applyBorder="1" applyAlignment="1">
      <alignment horizont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1" fontId="7" fillId="4" borderId="30" xfId="0" applyNumberFormat="1" applyFont="1" applyFill="1" applyBorder="1" applyAlignment="1">
      <alignment horizontal="center" vertical="center" wrapText="1"/>
    </xf>
    <xf numFmtId="1" fontId="7" fillId="4" borderId="45" xfId="0" applyNumberFormat="1" applyFont="1" applyFill="1" applyBorder="1" applyAlignment="1">
      <alignment horizontal="center" vertical="center" wrapText="1"/>
    </xf>
    <xf numFmtId="3" fontId="7" fillId="4" borderId="33" xfId="0" applyNumberFormat="1" applyFont="1" applyFill="1" applyBorder="1" applyAlignment="1">
      <alignment horizontal="center" vertical="center" wrapText="1"/>
    </xf>
    <xf numFmtId="3" fontId="7" fillId="4" borderId="48" xfId="0" applyNumberFormat="1" applyFont="1" applyFill="1" applyBorder="1" applyAlignment="1">
      <alignment horizontal="center" vertical="center" wrapText="1"/>
    </xf>
    <xf numFmtId="164" fontId="7" fillId="6" borderId="35" xfId="0" applyNumberFormat="1" applyFont="1" applyFill="1" applyBorder="1" applyAlignment="1">
      <alignment horizontal="center" wrapText="1"/>
    </xf>
    <xf numFmtId="164" fontId="7" fillId="6" borderId="36" xfId="0" applyNumberFormat="1" applyFont="1" applyFill="1" applyBorder="1" applyAlignment="1">
      <alignment horizontal="center" wrapText="1"/>
    </xf>
    <xf numFmtId="164" fontId="7" fillId="6" borderId="37" xfId="0" applyNumberFormat="1" applyFont="1" applyFill="1" applyBorder="1" applyAlignment="1">
      <alignment horizontal="center" wrapText="1"/>
    </xf>
    <xf numFmtId="3" fontId="7" fillId="6" borderId="49" xfId="0" applyNumberFormat="1" applyFont="1" applyFill="1" applyBorder="1" applyAlignment="1">
      <alignment horizontal="center" wrapText="1"/>
    </xf>
    <xf numFmtId="3" fontId="7" fillId="6" borderId="50" xfId="0" applyNumberFormat="1" applyFont="1" applyFill="1" applyBorder="1" applyAlignment="1">
      <alignment horizontal="center" wrapText="1"/>
    </xf>
    <xf numFmtId="3" fontId="7" fillId="6" borderId="51" xfId="0" applyNumberFormat="1" applyFont="1" applyFill="1" applyBorder="1" applyAlignment="1">
      <alignment horizontal="center" wrapText="1"/>
    </xf>
    <xf numFmtId="0" fontId="7" fillId="2" borderId="53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 wrapText="1"/>
    </xf>
    <xf numFmtId="1" fontId="7" fillId="5" borderId="30" xfId="0" applyNumberFormat="1" applyFont="1" applyFill="1" applyBorder="1" applyAlignment="1">
      <alignment horizontal="center" vertical="center" wrapText="1"/>
    </xf>
    <xf numFmtId="1" fontId="7" fillId="5" borderId="45" xfId="0" applyNumberFormat="1" applyFont="1" applyFill="1" applyBorder="1" applyAlignment="1">
      <alignment horizontal="center" vertical="center" wrapText="1"/>
    </xf>
    <xf numFmtId="3" fontId="7" fillId="4" borderId="54" xfId="0" applyNumberFormat="1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1" fontId="7" fillId="4" borderId="59" xfId="0" applyNumberFormat="1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 vertical="center" wrapText="1"/>
    </xf>
    <xf numFmtId="0" fontId="7" fillId="4" borderId="64" xfId="0" applyFont="1" applyFill="1" applyBorder="1" applyAlignment="1">
      <alignment horizontal="center" vertical="center" wrapText="1"/>
    </xf>
    <xf numFmtId="3" fontId="8" fillId="0" borderId="67" xfId="0" applyNumberFormat="1" applyFont="1" applyBorder="1" applyAlignment="1">
      <alignment horizontal="left" vertical="center" indent="3"/>
    </xf>
    <xf numFmtId="3" fontId="8" fillId="0" borderId="5" xfId="0" applyNumberFormat="1" applyFont="1" applyBorder="1" applyAlignment="1">
      <alignment horizontal="left" vertical="center" indent="3"/>
    </xf>
    <xf numFmtId="3" fontId="8" fillId="0" borderId="67" xfId="0" applyNumberFormat="1" applyFont="1" applyBorder="1" applyAlignment="1">
      <alignment horizontal="left" vertical="center" wrapText="1" indent="3"/>
    </xf>
    <xf numFmtId="3" fontId="8" fillId="0" borderId="5" xfId="0" applyNumberFormat="1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0" fillId="0" borderId="72" xfId="0" applyBorder="1" applyAlignment="1" applyProtection="1">
      <alignment horizontal="center" vertical="top" wrapText="1"/>
      <protection locked="0"/>
    </xf>
    <xf numFmtId="0" fontId="0" fillId="0" borderId="45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center" vertical="top" wrapText="1"/>
      <protection locked="0"/>
    </xf>
    <xf numFmtId="0" fontId="0" fillId="0" borderId="73" xfId="0" applyBorder="1" applyAlignment="1" applyProtection="1">
      <alignment horizontal="center" vertical="top" wrapText="1"/>
      <protection locked="0"/>
    </xf>
    <xf numFmtId="0" fontId="0" fillId="0" borderId="74" xfId="0" applyBorder="1" applyAlignment="1" applyProtection="1">
      <alignment horizontal="center" vertical="top" wrapText="1"/>
      <protection locked="0"/>
    </xf>
    <xf numFmtId="0" fontId="6" fillId="0" borderId="8" xfId="0" applyFont="1" applyBorder="1" applyAlignment="1">
      <alignment horizontal="center" wrapText="1"/>
    </xf>
    <xf numFmtId="0" fontId="6" fillId="0" borderId="73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wrapText="1"/>
    </xf>
    <xf numFmtId="0" fontId="6" fillId="0" borderId="92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/>
    </xf>
    <xf numFmtId="3" fontId="8" fillId="0" borderId="67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67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2B69-E30D-494A-B6E0-3139FDC8D19C}">
  <dimension ref="A1:BD123"/>
  <sheetViews>
    <sheetView tabSelected="1" zoomScale="75" zoomScaleNormal="75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AW8" sqref="AW8"/>
    </sheetView>
  </sheetViews>
  <sheetFormatPr defaultRowHeight="14.4" x14ac:dyDescent="0.3"/>
  <cols>
    <col min="1" max="1" width="5.6640625" style="2" customWidth="1"/>
    <col min="2" max="2" width="35.77734375" customWidth="1"/>
    <col min="3" max="24" width="16.44140625" style="8" customWidth="1"/>
    <col min="25" max="25" width="24.77734375" style="8" customWidth="1"/>
    <col min="26" max="26" width="19" style="9" customWidth="1"/>
    <col min="27" max="27" width="24.77734375" style="8" customWidth="1"/>
    <col min="28" max="40" width="17.33203125" style="8" customWidth="1"/>
    <col min="41" max="41" width="17.33203125" customWidth="1"/>
    <col min="42" max="42" width="26.77734375" customWidth="1"/>
    <col min="43" max="43" width="18.77734375" style="8" customWidth="1"/>
    <col min="44" max="44" width="13.77734375" style="8" customWidth="1"/>
    <col min="45" max="45" width="17.77734375" style="8" customWidth="1"/>
    <col min="46" max="46" width="18.77734375" style="8" customWidth="1"/>
    <col min="47" max="47" width="13.77734375" style="8" customWidth="1"/>
    <col min="48" max="48" width="17.77734375" style="8" customWidth="1"/>
    <col min="49" max="49" width="22.77734375" style="8" customWidth="1"/>
    <col min="50" max="50" width="23.77734375" style="8" customWidth="1"/>
    <col min="51" max="53" width="13.6640625" customWidth="1"/>
  </cols>
  <sheetData>
    <row r="1" spans="1:56" ht="23.25" customHeight="1" thickTop="1" thickBot="1" x14ac:dyDescent="0.35">
      <c r="A1" s="34"/>
      <c r="B1" s="23" t="s">
        <v>106</v>
      </c>
      <c r="C1" s="132" t="s">
        <v>0</v>
      </c>
      <c r="D1" s="126"/>
      <c r="E1" s="126"/>
      <c r="F1" s="126"/>
      <c r="G1" s="126"/>
      <c r="H1" s="126"/>
      <c r="I1" s="126"/>
      <c r="J1" s="126"/>
      <c r="K1" s="126" t="s">
        <v>0</v>
      </c>
      <c r="L1" s="126"/>
      <c r="M1" s="126"/>
      <c r="N1" s="126"/>
      <c r="O1" s="126"/>
      <c r="P1" s="126"/>
      <c r="Q1" s="126"/>
      <c r="R1" s="126"/>
      <c r="S1" s="126"/>
      <c r="T1" s="126" t="s">
        <v>0</v>
      </c>
      <c r="U1" s="126"/>
      <c r="V1" s="126"/>
      <c r="W1" s="126"/>
      <c r="X1" s="127"/>
      <c r="Y1" s="125" t="s">
        <v>1</v>
      </c>
      <c r="Z1" s="126"/>
      <c r="AA1" s="127"/>
      <c r="AB1" s="125" t="s">
        <v>2</v>
      </c>
      <c r="AC1" s="126"/>
      <c r="AD1" s="126"/>
      <c r="AE1" s="126"/>
      <c r="AF1" s="126"/>
      <c r="AG1" s="126"/>
      <c r="AH1" s="126"/>
      <c r="AI1" s="133"/>
      <c r="AJ1" s="126" t="s">
        <v>2</v>
      </c>
      <c r="AK1" s="126"/>
      <c r="AL1" s="126"/>
      <c r="AM1" s="126"/>
      <c r="AN1" s="126"/>
      <c r="AO1" s="126"/>
      <c r="AP1" s="127"/>
      <c r="AQ1" s="125" t="s">
        <v>3</v>
      </c>
      <c r="AR1" s="126"/>
      <c r="AS1" s="126"/>
      <c r="AT1" s="126"/>
      <c r="AU1" s="126"/>
      <c r="AV1" s="126"/>
      <c r="AW1" s="127"/>
      <c r="AX1" s="24" t="s">
        <v>105</v>
      </c>
      <c r="BA1" s="1"/>
      <c r="BB1" s="1"/>
      <c r="BC1" s="1"/>
      <c r="BD1" s="1"/>
    </row>
    <row r="2" spans="1:56" ht="18.75" customHeight="1" thickTop="1" x14ac:dyDescent="0.3">
      <c r="A2" s="35"/>
      <c r="B2" s="128" t="s">
        <v>110</v>
      </c>
      <c r="C2" s="130" t="s">
        <v>4</v>
      </c>
      <c r="D2" s="131" t="s">
        <v>5</v>
      </c>
      <c r="E2" s="131" t="s">
        <v>6</v>
      </c>
      <c r="F2" s="131" t="s">
        <v>7</v>
      </c>
      <c r="G2" s="131" t="s">
        <v>8</v>
      </c>
      <c r="H2" s="131" t="s">
        <v>9</v>
      </c>
      <c r="I2" s="131" t="s">
        <v>10</v>
      </c>
      <c r="J2" s="131" t="s">
        <v>11</v>
      </c>
      <c r="K2" s="131" t="s">
        <v>12</v>
      </c>
      <c r="L2" s="131" t="s">
        <v>13</v>
      </c>
      <c r="M2" s="134" t="s">
        <v>14</v>
      </c>
      <c r="N2" s="131" t="s">
        <v>100</v>
      </c>
      <c r="O2" s="134" t="s">
        <v>15</v>
      </c>
      <c r="P2" s="131" t="s">
        <v>101</v>
      </c>
      <c r="Q2" s="131" t="s">
        <v>16</v>
      </c>
      <c r="R2" s="131" t="s">
        <v>17</v>
      </c>
      <c r="S2" s="131" t="s">
        <v>18</v>
      </c>
      <c r="T2" s="131" t="s">
        <v>19</v>
      </c>
      <c r="U2" s="131" t="s">
        <v>20</v>
      </c>
      <c r="V2" s="131" t="s">
        <v>21</v>
      </c>
      <c r="W2" s="131" t="s">
        <v>39</v>
      </c>
      <c r="X2" s="135" t="s">
        <v>22</v>
      </c>
      <c r="Y2" s="136" t="s">
        <v>23</v>
      </c>
      <c r="Z2" s="137" t="s">
        <v>24</v>
      </c>
      <c r="AA2" s="138" t="s">
        <v>25</v>
      </c>
      <c r="AB2" s="139" t="s">
        <v>26</v>
      </c>
      <c r="AC2" s="131" t="s">
        <v>27</v>
      </c>
      <c r="AD2" s="131" t="s">
        <v>28</v>
      </c>
      <c r="AE2" s="131" t="s">
        <v>29</v>
      </c>
      <c r="AF2" s="131" t="s">
        <v>30</v>
      </c>
      <c r="AG2" s="131" t="s">
        <v>31</v>
      </c>
      <c r="AH2" s="131" t="s">
        <v>32</v>
      </c>
      <c r="AI2" s="151" t="s">
        <v>33</v>
      </c>
      <c r="AJ2" s="153" t="s">
        <v>34</v>
      </c>
      <c r="AK2" s="139" t="s">
        <v>35</v>
      </c>
      <c r="AL2" s="131" t="s">
        <v>36</v>
      </c>
      <c r="AM2" s="131" t="s">
        <v>37</v>
      </c>
      <c r="AN2" s="131" t="s">
        <v>38</v>
      </c>
      <c r="AO2" s="131" t="s">
        <v>40</v>
      </c>
      <c r="AP2" s="140" t="s">
        <v>107</v>
      </c>
      <c r="AQ2" s="142" t="s">
        <v>42</v>
      </c>
      <c r="AR2" s="143"/>
      <c r="AS2" s="143"/>
      <c r="AT2" s="144" t="s">
        <v>43</v>
      </c>
      <c r="AU2" s="145"/>
      <c r="AV2" s="146"/>
      <c r="AW2" s="147" t="s">
        <v>44</v>
      </c>
      <c r="AX2" s="149" t="s">
        <v>45</v>
      </c>
    </row>
    <row r="3" spans="1:56" ht="60" customHeight="1" thickBot="1" x14ac:dyDescent="0.35">
      <c r="A3" s="36"/>
      <c r="B3" s="129"/>
      <c r="C3" s="130"/>
      <c r="D3" s="131"/>
      <c r="E3" s="131"/>
      <c r="F3" s="131"/>
      <c r="G3" s="131"/>
      <c r="H3" s="131"/>
      <c r="I3" s="131"/>
      <c r="J3" s="131"/>
      <c r="K3" s="131"/>
      <c r="L3" s="131"/>
      <c r="M3" s="134"/>
      <c r="N3" s="131"/>
      <c r="O3" s="134"/>
      <c r="P3" s="131"/>
      <c r="Q3" s="131"/>
      <c r="R3" s="131"/>
      <c r="S3" s="131"/>
      <c r="T3" s="131"/>
      <c r="U3" s="131"/>
      <c r="V3" s="131"/>
      <c r="W3" s="131"/>
      <c r="X3" s="135"/>
      <c r="Y3" s="136"/>
      <c r="Z3" s="137"/>
      <c r="AA3" s="138"/>
      <c r="AB3" s="139"/>
      <c r="AC3" s="131"/>
      <c r="AD3" s="131"/>
      <c r="AE3" s="131"/>
      <c r="AF3" s="131"/>
      <c r="AG3" s="131"/>
      <c r="AH3" s="131"/>
      <c r="AI3" s="152"/>
      <c r="AJ3" s="139"/>
      <c r="AK3" s="139"/>
      <c r="AL3" s="131"/>
      <c r="AM3" s="131"/>
      <c r="AN3" s="131"/>
      <c r="AO3" s="131"/>
      <c r="AP3" s="141"/>
      <c r="AQ3" s="26" t="s">
        <v>46</v>
      </c>
      <c r="AR3" s="25" t="s">
        <v>47</v>
      </c>
      <c r="AS3" s="25" t="s">
        <v>48</v>
      </c>
      <c r="AT3" s="27" t="s">
        <v>46</v>
      </c>
      <c r="AU3" s="25" t="s">
        <v>47</v>
      </c>
      <c r="AV3" s="28" t="s">
        <v>48</v>
      </c>
      <c r="AW3" s="148"/>
      <c r="AX3" s="150"/>
    </row>
    <row r="4" spans="1:56" ht="30" customHeight="1" thickTop="1" x14ac:dyDescent="0.4">
      <c r="A4" s="154">
        <v>1</v>
      </c>
      <c r="B4" s="11" t="s">
        <v>79</v>
      </c>
      <c r="C4" s="12">
        <v>25</v>
      </c>
      <c r="D4" s="13">
        <v>100000</v>
      </c>
      <c r="E4" s="13">
        <v>5200</v>
      </c>
      <c r="F4" s="14" t="s">
        <v>80</v>
      </c>
      <c r="G4" s="15" t="s">
        <v>49</v>
      </c>
      <c r="H4" s="15" t="s">
        <v>49</v>
      </c>
      <c r="I4" s="15" t="s">
        <v>49</v>
      </c>
      <c r="J4" s="15" t="s">
        <v>49</v>
      </c>
      <c r="K4" s="15" t="s">
        <v>49</v>
      </c>
      <c r="L4" s="15" t="s">
        <v>49</v>
      </c>
      <c r="M4" s="14" t="s">
        <v>49</v>
      </c>
      <c r="N4" s="14" t="s">
        <v>49</v>
      </c>
      <c r="O4" s="14">
        <v>4</v>
      </c>
      <c r="P4" s="14" t="s">
        <v>102</v>
      </c>
      <c r="Q4" s="14" t="s">
        <v>49</v>
      </c>
      <c r="R4" s="14" t="s">
        <v>49</v>
      </c>
      <c r="S4" s="52" t="s">
        <v>50</v>
      </c>
      <c r="T4" s="14" t="s">
        <v>80</v>
      </c>
      <c r="U4" s="14">
        <v>240</v>
      </c>
      <c r="V4" s="14" t="s">
        <v>49</v>
      </c>
      <c r="W4" s="15" t="s">
        <v>49</v>
      </c>
      <c r="X4" s="16" t="s">
        <v>49</v>
      </c>
      <c r="Y4" s="121">
        <v>0</v>
      </c>
      <c r="Z4" s="156">
        <v>46</v>
      </c>
      <c r="AA4" s="74">
        <f>Z4*Y4</f>
        <v>0</v>
      </c>
      <c r="AB4" s="77">
        <v>0</v>
      </c>
      <c r="AC4" s="77">
        <v>0</v>
      </c>
      <c r="AD4" s="77">
        <v>0</v>
      </c>
      <c r="AE4" s="77">
        <v>0</v>
      </c>
      <c r="AF4" s="77">
        <v>0</v>
      </c>
      <c r="AG4" s="77">
        <v>0</v>
      </c>
      <c r="AH4" s="77">
        <v>0</v>
      </c>
      <c r="AI4" s="111">
        <v>0</v>
      </c>
      <c r="AJ4" s="77">
        <v>0</v>
      </c>
      <c r="AK4" s="77">
        <v>0</v>
      </c>
      <c r="AL4" s="77">
        <v>0</v>
      </c>
      <c r="AM4" s="77">
        <v>0</v>
      </c>
      <c r="AN4" s="77">
        <v>0</v>
      </c>
      <c r="AO4" s="77">
        <v>0</v>
      </c>
      <c r="AP4" s="74">
        <f t="shared" ref="AP4:AP32" si="0">SUM(AB4:AO4)*Z4</f>
        <v>0</v>
      </c>
      <c r="AQ4" s="158">
        <v>998400</v>
      </c>
      <c r="AR4" s="88">
        <v>0</v>
      </c>
      <c r="AS4" s="99">
        <f>AQ4*AR4</f>
        <v>0</v>
      </c>
      <c r="AT4" s="160" t="s">
        <v>51</v>
      </c>
      <c r="AU4" s="161"/>
      <c r="AV4" s="162"/>
      <c r="AW4" s="104">
        <f>AS4+AV4</f>
        <v>0</v>
      </c>
      <c r="AX4" s="105">
        <f t="shared" ref="AX4:AX33" si="1">AW4+AP4+AA4</f>
        <v>0</v>
      </c>
    </row>
    <row r="5" spans="1:56" ht="30" customHeight="1" thickBot="1" x14ac:dyDescent="0.45">
      <c r="A5" s="155"/>
      <c r="B5" s="37"/>
      <c r="C5" s="18"/>
      <c r="D5" s="19"/>
      <c r="E5" s="19"/>
      <c r="F5" s="20"/>
      <c r="G5" s="21"/>
      <c r="H5" s="21"/>
      <c r="I5" s="21"/>
      <c r="J5" s="21"/>
      <c r="K5" s="21"/>
      <c r="L5" s="21"/>
      <c r="M5" s="20"/>
      <c r="N5" s="20"/>
      <c r="O5" s="20"/>
      <c r="P5" s="20"/>
      <c r="Q5" s="20"/>
      <c r="R5" s="20"/>
      <c r="S5" s="53"/>
      <c r="T5" s="20"/>
      <c r="U5" s="20"/>
      <c r="V5" s="20"/>
      <c r="W5" s="21"/>
      <c r="X5" s="22"/>
      <c r="Y5" s="122">
        <v>0</v>
      </c>
      <c r="Z5" s="157"/>
      <c r="AA5" s="75">
        <f>Z4*Y5</f>
        <v>0</v>
      </c>
      <c r="AB5" s="80">
        <v>0</v>
      </c>
      <c r="AC5" s="81">
        <v>0</v>
      </c>
      <c r="AD5" s="81">
        <v>0</v>
      </c>
      <c r="AE5" s="81">
        <v>0</v>
      </c>
      <c r="AF5" s="81">
        <v>0</v>
      </c>
      <c r="AG5" s="81">
        <v>0</v>
      </c>
      <c r="AH5" s="81">
        <v>0</v>
      </c>
      <c r="AI5" s="82">
        <v>0</v>
      </c>
      <c r="AJ5" s="80">
        <v>0</v>
      </c>
      <c r="AK5" s="80">
        <v>0</v>
      </c>
      <c r="AL5" s="81">
        <v>0</v>
      </c>
      <c r="AM5" s="81">
        <v>0</v>
      </c>
      <c r="AN5" s="81">
        <v>0</v>
      </c>
      <c r="AO5" s="81">
        <v>0</v>
      </c>
      <c r="AP5" s="75">
        <f>SUM(AB5:AO5)*Z4</f>
        <v>0</v>
      </c>
      <c r="AQ5" s="159"/>
      <c r="AR5" s="90">
        <v>0</v>
      </c>
      <c r="AS5" s="100">
        <f>AQ4*AR5</f>
        <v>0</v>
      </c>
      <c r="AT5" s="163" t="s">
        <v>51</v>
      </c>
      <c r="AU5" s="164"/>
      <c r="AV5" s="165"/>
      <c r="AW5" s="106">
        <f t="shared" ref="AW5:AW33" si="2">AS5+AV5</f>
        <v>0</v>
      </c>
      <c r="AX5" s="107">
        <f t="shared" si="1"/>
        <v>0</v>
      </c>
    </row>
    <row r="6" spans="1:56" ht="30" customHeight="1" x14ac:dyDescent="0.4">
      <c r="A6" s="166">
        <v>2</v>
      </c>
      <c r="B6" s="11" t="s">
        <v>81</v>
      </c>
      <c r="C6" s="12">
        <v>35</v>
      </c>
      <c r="D6" s="13">
        <v>125000</v>
      </c>
      <c r="E6" s="13">
        <v>5200</v>
      </c>
      <c r="F6" s="14" t="s">
        <v>53</v>
      </c>
      <c r="G6" s="15" t="s">
        <v>49</v>
      </c>
      <c r="H6" s="15" t="s">
        <v>49</v>
      </c>
      <c r="I6" s="15" t="s">
        <v>49</v>
      </c>
      <c r="J6" s="15" t="s">
        <v>49</v>
      </c>
      <c r="K6" s="15" t="s">
        <v>49</v>
      </c>
      <c r="L6" s="15" t="s">
        <v>49</v>
      </c>
      <c r="M6" s="14" t="s">
        <v>49</v>
      </c>
      <c r="N6" s="14" t="s">
        <v>49</v>
      </c>
      <c r="O6" s="14">
        <v>4</v>
      </c>
      <c r="P6" s="14" t="s">
        <v>102</v>
      </c>
      <c r="Q6" s="14" t="s">
        <v>49</v>
      </c>
      <c r="R6" s="14" t="s">
        <v>49</v>
      </c>
      <c r="S6" s="52" t="s">
        <v>50</v>
      </c>
      <c r="T6" s="14" t="s">
        <v>53</v>
      </c>
      <c r="U6" s="14">
        <v>240</v>
      </c>
      <c r="V6" s="14" t="s">
        <v>49</v>
      </c>
      <c r="W6" s="15" t="s">
        <v>49</v>
      </c>
      <c r="X6" s="16" t="s">
        <v>49</v>
      </c>
      <c r="Y6" s="121">
        <v>0</v>
      </c>
      <c r="Z6" s="156">
        <v>5</v>
      </c>
      <c r="AA6" s="74">
        <f t="shared" ref="AA6:AA30" si="3">Z6*Y6</f>
        <v>0</v>
      </c>
      <c r="AB6" s="77">
        <v>0</v>
      </c>
      <c r="AC6" s="78">
        <v>0</v>
      </c>
      <c r="AD6" s="78">
        <v>0</v>
      </c>
      <c r="AE6" s="78">
        <v>0</v>
      </c>
      <c r="AF6" s="78">
        <v>0</v>
      </c>
      <c r="AG6" s="78">
        <v>0</v>
      </c>
      <c r="AH6" s="78">
        <v>0</v>
      </c>
      <c r="AI6" s="79">
        <v>0</v>
      </c>
      <c r="AJ6" s="77">
        <v>0</v>
      </c>
      <c r="AK6" s="77">
        <v>0</v>
      </c>
      <c r="AL6" s="78">
        <v>0</v>
      </c>
      <c r="AM6" s="78">
        <v>0</v>
      </c>
      <c r="AN6" s="78">
        <v>0</v>
      </c>
      <c r="AO6" s="78">
        <v>0</v>
      </c>
      <c r="AP6" s="74">
        <f t="shared" si="0"/>
        <v>0</v>
      </c>
      <c r="AQ6" s="158">
        <v>90000</v>
      </c>
      <c r="AR6" s="88">
        <v>0</v>
      </c>
      <c r="AS6" s="99">
        <f t="shared" ref="AS6:AS30" si="4">AQ6*AR6</f>
        <v>0</v>
      </c>
      <c r="AT6" s="160" t="s">
        <v>51</v>
      </c>
      <c r="AU6" s="161"/>
      <c r="AV6" s="162"/>
      <c r="AW6" s="104">
        <f t="shared" si="2"/>
        <v>0</v>
      </c>
      <c r="AX6" s="105">
        <f t="shared" si="1"/>
        <v>0</v>
      </c>
    </row>
    <row r="7" spans="1:56" ht="30" customHeight="1" thickBot="1" x14ac:dyDescent="0.45">
      <c r="A7" s="155"/>
      <c r="B7" s="37"/>
      <c r="C7" s="18"/>
      <c r="D7" s="19"/>
      <c r="E7" s="19"/>
      <c r="F7" s="20"/>
      <c r="G7" s="21"/>
      <c r="H7" s="21"/>
      <c r="I7" s="21"/>
      <c r="J7" s="21"/>
      <c r="K7" s="21"/>
      <c r="L7" s="21"/>
      <c r="M7" s="20"/>
      <c r="N7" s="20"/>
      <c r="O7" s="20"/>
      <c r="P7" s="20"/>
      <c r="Q7" s="20"/>
      <c r="R7" s="20"/>
      <c r="S7" s="53"/>
      <c r="T7" s="20"/>
      <c r="U7" s="20"/>
      <c r="V7" s="20"/>
      <c r="W7" s="21"/>
      <c r="X7" s="22"/>
      <c r="Y7" s="122">
        <v>0</v>
      </c>
      <c r="Z7" s="157"/>
      <c r="AA7" s="75">
        <f>Z6*Y7</f>
        <v>0</v>
      </c>
      <c r="AB7" s="80">
        <v>0</v>
      </c>
      <c r="AC7" s="81">
        <v>0</v>
      </c>
      <c r="AD7" s="81">
        <v>0</v>
      </c>
      <c r="AE7" s="81">
        <v>0</v>
      </c>
      <c r="AF7" s="81">
        <v>0</v>
      </c>
      <c r="AG7" s="81">
        <v>0</v>
      </c>
      <c r="AH7" s="81">
        <v>0</v>
      </c>
      <c r="AI7" s="82">
        <v>0</v>
      </c>
      <c r="AJ7" s="80">
        <v>0</v>
      </c>
      <c r="AK7" s="80">
        <v>0</v>
      </c>
      <c r="AL7" s="81">
        <v>0</v>
      </c>
      <c r="AM7" s="81">
        <v>0</v>
      </c>
      <c r="AN7" s="81">
        <v>0</v>
      </c>
      <c r="AO7" s="81">
        <v>0</v>
      </c>
      <c r="AP7" s="75">
        <f>SUM(AB7:AO7)*Z6</f>
        <v>0</v>
      </c>
      <c r="AQ7" s="167"/>
      <c r="AR7" s="90">
        <v>0</v>
      </c>
      <c r="AS7" s="100">
        <f>AQ6*AR7</f>
        <v>0</v>
      </c>
      <c r="AT7" s="163" t="s">
        <v>51</v>
      </c>
      <c r="AU7" s="164"/>
      <c r="AV7" s="165"/>
      <c r="AW7" s="106">
        <f t="shared" si="2"/>
        <v>0</v>
      </c>
      <c r="AX7" s="107">
        <f t="shared" si="1"/>
        <v>0</v>
      </c>
    </row>
    <row r="8" spans="1:56" ht="30" customHeight="1" x14ac:dyDescent="0.4">
      <c r="A8" s="166">
        <v>3</v>
      </c>
      <c r="B8" s="11" t="s">
        <v>82</v>
      </c>
      <c r="C8" s="12">
        <v>45</v>
      </c>
      <c r="D8" s="13">
        <v>150000</v>
      </c>
      <c r="E8" s="13">
        <v>5200</v>
      </c>
      <c r="F8" s="14" t="s">
        <v>80</v>
      </c>
      <c r="G8" s="15" t="s">
        <v>49</v>
      </c>
      <c r="H8" s="15" t="s">
        <v>49</v>
      </c>
      <c r="I8" s="15" t="s">
        <v>49</v>
      </c>
      <c r="J8" s="15" t="s">
        <v>49</v>
      </c>
      <c r="K8" s="15" t="s">
        <v>49</v>
      </c>
      <c r="L8" s="15" t="s">
        <v>49</v>
      </c>
      <c r="M8" s="14" t="s">
        <v>49</v>
      </c>
      <c r="N8" s="14" t="s">
        <v>49</v>
      </c>
      <c r="O8" s="14">
        <v>4</v>
      </c>
      <c r="P8" s="14" t="s">
        <v>102</v>
      </c>
      <c r="Q8" s="14" t="s">
        <v>49</v>
      </c>
      <c r="R8" s="14" t="s">
        <v>49</v>
      </c>
      <c r="S8" s="52" t="s">
        <v>50</v>
      </c>
      <c r="T8" s="14" t="s">
        <v>80</v>
      </c>
      <c r="U8" s="14">
        <v>240</v>
      </c>
      <c r="V8" s="14" t="s">
        <v>49</v>
      </c>
      <c r="W8" s="15" t="s">
        <v>49</v>
      </c>
      <c r="X8" s="16" t="s">
        <v>49</v>
      </c>
      <c r="Y8" s="121">
        <v>0</v>
      </c>
      <c r="Z8" s="156">
        <v>2</v>
      </c>
      <c r="AA8" s="74">
        <f t="shared" si="3"/>
        <v>0</v>
      </c>
      <c r="AB8" s="77">
        <v>0</v>
      </c>
      <c r="AC8" s="78">
        <v>0</v>
      </c>
      <c r="AD8" s="78">
        <v>0</v>
      </c>
      <c r="AE8" s="78">
        <v>0</v>
      </c>
      <c r="AF8" s="78">
        <v>0</v>
      </c>
      <c r="AG8" s="78">
        <v>0</v>
      </c>
      <c r="AH8" s="78">
        <v>0</v>
      </c>
      <c r="AI8" s="79">
        <v>0</v>
      </c>
      <c r="AJ8" s="77">
        <v>0</v>
      </c>
      <c r="AK8" s="77">
        <v>0</v>
      </c>
      <c r="AL8" s="78">
        <v>0</v>
      </c>
      <c r="AM8" s="78">
        <v>0</v>
      </c>
      <c r="AN8" s="78">
        <v>0</v>
      </c>
      <c r="AO8" s="78">
        <v>0</v>
      </c>
      <c r="AP8" s="74">
        <f t="shared" si="0"/>
        <v>0</v>
      </c>
      <c r="AQ8" s="158">
        <v>144000</v>
      </c>
      <c r="AR8" s="88">
        <v>0</v>
      </c>
      <c r="AS8" s="99">
        <f t="shared" si="4"/>
        <v>0</v>
      </c>
      <c r="AT8" s="160" t="s">
        <v>51</v>
      </c>
      <c r="AU8" s="161"/>
      <c r="AV8" s="162"/>
      <c r="AW8" s="104">
        <f t="shared" si="2"/>
        <v>0</v>
      </c>
      <c r="AX8" s="105">
        <f t="shared" si="1"/>
        <v>0</v>
      </c>
    </row>
    <row r="9" spans="1:56" ht="30" customHeight="1" thickBot="1" x14ac:dyDescent="0.45">
      <c r="A9" s="155"/>
      <c r="B9" s="37"/>
      <c r="C9" s="18"/>
      <c r="D9" s="19"/>
      <c r="E9" s="19"/>
      <c r="F9" s="20"/>
      <c r="G9" s="21"/>
      <c r="H9" s="21"/>
      <c r="I9" s="21"/>
      <c r="J9" s="21"/>
      <c r="K9" s="21"/>
      <c r="L9" s="21"/>
      <c r="M9" s="20"/>
      <c r="N9" s="20"/>
      <c r="O9" s="20"/>
      <c r="P9" s="20"/>
      <c r="Q9" s="20"/>
      <c r="R9" s="20"/>
      <c r="S9" s="53"/>
      <c r="T9" s="20"/>
      <c r="U9" s="20"/>
      <c r="V9" s="20"/>
      <c r="W9" s="21"/>
      <c r="X9" s="22"/>
      <c r="Y9" s="122">
        <v>0</v>
      </c>
      <c r="Z9" s="157"/>
      <c r="AA9" s="75">
        <f>Z8*Y9</f>
        <v>0</v>
      </c>
      <c r="AB9" s="80">
        <v>0</v>
      </c>
      <c r="AC9" s="81">
        <v>0</v>
      </c>
      <c r="AD9" s="81">
        <v>0</v>
      </c>
      <c r="AE9" s="81">
        <v>0</v>
      </c>
      <c r="AF9" s="81">
        <v>0</v>
      </c>
      <c r="AG9" s="81">
        <v>0</v>
      </c>
      <c r="AH9" s="81">
        <v>0</v>
      </c>
      <c r="AI9" s="82">
        <v>0</v>
      </c>
      <c r="AJ9" s="80">
        <v>0</v>
      </c>
      <c r="AK9" s="80">
        <v>0</v>
      </c>
      <c r="AL9" s="81">
        <v>0</v>
      </c>
      <c r="AM9" s="81">
        <v>0</v>
      </c>
      <c r="AN9" s="81">
        <v>0</v>
      </c>
      <c r="AO9" s="81">
        <v>0</v>
      </c>
      <c r="AP9" s="75">
        <f>SUM(AB9:AO9)*Z8</f>
        <v>0</v>
      </c>
      <c r="AQ9" s="167"/>
      <c r="AR9" s="90">
        <v>0</v>
      </c>
      <c r="AS9" s="100">
        <f>AQ8*AR9</f>
        <v>0</v>
      </c>
      <c r="AT9" s="163" t="s">
        <v>51</v>
      </c>
      <c r="AU9" s="164"/>
      <c r="AV9" s="165"/>
      <c r="AW9" s="106">
        <f t="shared" si="2"/>
        <v>0</v>
      </c>
      <c r="AX9" s="107">
        <f t="shared" si="1"/>
        <v>0</v>
      </c>
    </row>
    <row r="10" spans="1:56" ht="30" customHeight="1" x14ac:dyDescent="0.4">
      <c r="A10" s="166">
        <v>4</v>
      </c>
      <c r="B10" s="11" t="s">
        <v>83</v>
      </c>
      <c r="C10" s="12">
        <v>55</v>
      </c>
      <c r="D10" s="13">
        <v>243000</v>
      </c>
      <c r="E10" s="13">
        <v>5200</v>
      </c>
      <c r="F10" s="14" t="s">
        <v>80</v>
      </c>
      <c r="G10" s="15" t="s">
        <v>49</v>
      </c>
      <c r="H10" s="15" t="s">
        <v>49</v>
      </c>
      <c r="I10" s="15" t="s">
        <v>49</v>
      </c>
      <c r="J10" s="15" t="s">
        <v>49</v>
      </c>
      <c r="K10" s="15" t="s">
        <v>49</v>
      </c>
      <c r="L10" s="15" t="s">
        <v>49</v>
      </c>
      <c r="M10" s="14" t="s">
        <v>49</v>
      </c>
      <c r="N10" s="14" t="s">
        <v>49</v>
      </c>
      <c r="O10" s="14">
        <v>6</v>
      </c>
      <c r="P10" s="14" t="s">
        <v>102</v>
      </c>
      <c r="Q10" s="14" t="s">
        <v>49</v>
      </c>
      <c r="R10" s="14" t="s">
        <v>49</v>
      </c>
      <c r="S10" s="52" t="s">
        <v>50</v>
      </c>
      <c r="T10" s="14" t="s">
        <v>80</v>
      </c>
      <c r="U10" s="14">
        <v>240</v>
      </c>
      <c r="V10" s="14" t="s">
        <v>49</v>
      </c>
      <c r="W10" s="15" t="s">
        <v>49</v>
      </c>
      <c r="X10" s="16" t="s">
        <v>49</v>
      </c>
      <c r="Y10" s="121">
        <v>0</v>
      </c>
      <c r="Z10" s="156">
        <v>2</v>
      </c>
      <c r="AA10" s="74">
        <f t="shared" si="3"/>
        <v>0</v>
      </c>
      <c r="AB10" s="77">
        <v>0</v>
      </c>
      <c r="AC10" s="78">
        <v>0</v>
      </c>
      <c r="AD10" s="78">
        <v>0</v>
      </c>
      <c r="AE10" s="78">
        <v>0</v>
      </c>
      <c r="AF10" s="78">
        <v>0</v>
      </c>
      <c r="AG10" s="78">
        <v>0</v>
      </c>
      <c r="AH10" s="78">
        <v>0</v>
      </c>
      <c r="AI10" s="79">
        <v>0</v>
      </c>
      <c r="AJ10" s="77">
        <v>0</v>
      </c>
      <c r="AK10" s="77">
        <v>0</v>
      </c>
      <c r="AL10" s="78">
        <v>0</v>
      </c>
      <c r="AM10" s="78">
        <v>0</v>
      </c>
      <c r="AN10" s="78">
        <v>0</v>
      </c>
      <c r="AO10" s="78">
        <v>0</v>
      </c>
      <c r="AP10" s="74">
        <f t="shared" si="0"/>
        <v>0</v>
      </c>
      <c r="AQ10" s="158">
        <v>124800</v>
      </c>
      <c r="AR10" s="88">
        <v>0</v>
      </c>
      <c r="AS10" s="99">
        <f t="shared" si="4"/>
        <v>0</v>
      </c>
      <c r="AT10" s="160" t="s">
        <v>51</v>
      </c>
      <c r="AU10" s="161"/>
      <c r="AV10" s="162"/>
      <c r="AW10" s="104">
        <f t="shared" si="2"/>
        <v>0</v>
      </c>
      <c r="AX10" s="105">
        <f t="shared" si="1"/>
        <v>0</v>
      </c>
    </row>
    <row r="11" spans="1:56" ht="30" customHeight="1" thickBot="1" x14ac:dyDescent="0.45">
      <c r="A11" s="155"/>
      <c r="B11" s="37"/>
      <c r="C11" s="18"/>
      <c r="D11" s="19"/>
      <c r="E11" s="19"/>
      <c r="F11" s="20"/>
      <c r="G11" s="21"/>
      <c r="H11" s="21"/>
      <c r="I11" s="21"/>
      <c r="J11" s="21"/>
      <c r="K11" s="21"/>
      <c r="L11" s="21"/>
      <c r="M11" s="20"/>
      <c r="N11" s="20"/>
      <c r="O11" s="20"/>
      <c r="P11" s="20"/>
      <c r="Q11" s="20"/>
      <c r="R11" s="20"/>
      <c r="S11" s="53"/>
      <c r="T11" s="20"/>
      <c r="U11" s="20"/>
      <c r="V11" s="20"/>
      <c r="W11" s="21"/>
      <c r="X11" s="22"/>
      <c r="Y11" s="122">
        <v>0</v>
      </c>
      <c r="Z11" s="157"/>
      <c r="AA11" s="75">
        <f>Z10*Y11</f>
        <v>0</v>
      </c>
      <c r="AB11" s="80">
        <v>0</v>
      </c>
      <c r="AC11" s="81">
        <v>0</v>
      </c>
      <c r="AD11" s="81">
        <v>0</v>
      </c>
      <c r="AE11" s="81">
        <v>0</v>
      </c>
      <c r="AF11" s="81">
        <v>0</v>
      </c>
      <c r="AG11" s="81">
        <v>0</v>
      </c>
      <c r="AH11" s="81">
        <v>0</v>
      </c>
      <c r="AI11" s="82">
        <v>0</v>
      </c>
      <c r="AJ11" s="80">
        <v>0</v>
      </c>
      <c r="AK11" s="80">
        <v>0</v>
      </c>
      <c r="AL11" s="81">
        <v>0</v>
      </c>
      <c r="AM11" s="81">
        <v>0</v>
      </c>
      <c r="AN11" s="81">
        <v>0</v>
      </c>
      <c r="AO11" s="81">
        <v>0</v>
      </c>
      <c r="AP11" s="75">
        <f>SUM(AB11:AO11)*Z10</f>
        <v>0</v>
      </c>
      <c r="AQ11" s="167"/>
      <c r="AR11" s="90">
        <v>0</v>
      </c>
      <c r="AS11" s="100">
        <f>AQ10*AR11</f>
        <v>0</v>
      </c>
      <c r="AT11" s="163" t="s">
        <v>51</v>
      </c>
      <c r="AU11" s="164"/>
      <c r="AV11" s="165"/>
      <c r="AW11" s="106">
        <f t="shared" si="2"/>
        <v>0</v>
      </c>
      <c r="AX11" s="107">
        <f t="shared" si="1"/>
        <v>0</v>
      </c>
    </row>
    <row r="12" spans="1:56" ht="30" customHeight="1" x14ac:dyDescent="0.4">
      <c r="A12" s="166">
        <v>5</v>
      </c>
      <c r="B12" s="11" t="s">
        <v>84</v>
      </c>
      <c r="C12" s="12">
        <v>65</v>
      </c>
      <c r="D12" s="13">
        <v>243000</v>
      </c>
      <c r="E12" s="13">
        <v>5200</v>
      </c>
      <c r="F12" s="14" t="s">
        <v>80</v>
      </c>
      <c r="G12" s="15" t="s">
        <v>49</v>
      </c>
      <c r="H12" s="15" t="s">
        <v>49</v>
      </c>
      <c r="I12" s="15" t="s">
        <v>49</v>
      </c>
      <c r="J12" s="15" t="s">
        <v>49</v>
      </c>
      <c r="K12" s="15" t="s">
        <v>49</v>
      </c>
      <c r="L12" s="15" t="s">
        <v>49</v>
      </c>
      <c r="M12" s="14" t="s">
        <v>49</v>
      </c>
      <c r="N12" s="14" t="s">
        <v>49</v>
      </c>
      <c r="O12" s="14">
        <v>6</v>
      </c>
      <c r="P12" s="14" t="s">
        <v>102</v>
      </c>
      <c r="Q12" s="14" t="s">
        <v>49</v>
      </c>
      <c r="R12" s="14" t="s">
        <v>49</v>
      </c>
      <c r="S12" s="52" t="s">
        <v>50</v>
      </c>
      <c r="T12" s="14" t="s">
        <v>80</v>
      </c>
      <c r="U12" s="14">
        <v>240</v>
      </c>
      <c r="V12" s="14" t="s">
        <v>49</v>
      </c>
      <c r="W12" s="15" t="s">
        <v>49</v>
      </c>
      <c r="X12" s="16" t="s">
        <v>49</v>
      </c>
      <c r="Y12" s="121">
        <v>0</v>
      </c>
      <c r="Z12" s="156">
        <v>1</v>
      </c>
      <c r="AA12" s="74">
        <f t="shared" si="3"/>
        <v>0</v>
      </c>
      <c r="AB12" s="77">
        <v>0</v>
      </c>
      <c r="AC12" s="78">
        <v>0</v>
      </c>
      <c r="AD12" s="78">
        <v>0</v>
      </c>
      <c r="AE12" s="78">
        <v>0</v>
      </c>
      <c r="AF12" s="78">
        <v>0</v>
      </c>
      <c r="AG12" s="78">
        <v>0</v>
      </c>
      <c r="AH12" s="78">
        <v>0</v>
      </c>
      <c r="AI12" s="79">
        <v>0</v>
      </c>
      <c r="AJ12" s="77">
        <v>0</v>
      </c>
      <c r="AK12" s="77">
        <v>0</v>
      </c>
      <c r="AL12" s="78">
        <v>0</v>
      </c>
      <c r="AM12" s="78">
        <v>0</v>
      </c>
      <c r="AN12" s="78">
        <v>0</v>
      </c>
      <c r="AO12" s="78">
        <v>0</v>
      </c>
      <c r="AP12" s="74">
        <f t="shared" si="0"/>
        <v>0</v>
      </c>
      <c r="AQ12" s="158">
        <v>283200</v>
      </c>
      <c r="AR12" s="88">
        <v>0</v>
      </c>
      <c r="AS12" s="99">
        <f t="shared" si="4"/>
        <v>0</v>
      </c>
      <c r="AT12" s="160" t="s">
        <v>51</v>
      </c>
      <c r="AU12" s="161"/>
      <c r="AV12" s="162"/>
      <c r="AW12" s="104">
        <f t="shared" si="2"/>
        <v>0</v>
      </c>
      <c r="AX12" s="105">
        <f t="shared" si="1"/>
        <v>0</v>
      </c>
    </row>
    <row r="13" spans="1:56" ht="30" customHeight="1" thickBot="1" x14ac:dyDescent="0.45">
      <c r="A13" s="155"/>
      <c r="B13" s="37"/>
      <c r="C13" s="18"/>
      <c r="D13" s="19"/>
      <c r="E13" s="19"/>
      <c r="F13" s="20"/>
      <c r="G13" s="21"/>
      <c r="H13" s="21"/>
      <c r="I13" s="21"/>
      <c r="J13" s="21"/>
      <c r="K13" s="21"/>
      <c r="L13" s="21"/>
      <c r="M13" s="20"/>
      <c r="N13" s="20"/>
      <c r="O13" s="20"/>
      <c r="P13" s="20"/>
      <c r="Q13" s="20"/>
      <c r="R13" s="20"/>
      <c r="S13" s="53"/>
      <c r="T13" s="20"/>
      <c r="U13" s="20"/>
      <c r="V13" s="20"/>
      <c r="W13" s="21"/>
      <c r="X13" s="22"/>
      <c r="Y13" s="122">
        <v>0</v>
      </c>
      <c r="Z13" s="157"/>
      <c r="AA13" s="75">
        <f>Z12*Y13</f>
        <v>0</v>
      </c>
      <c r="AB13" s="80">
        <v>0</v>
      </c>
      <c r="AC13" s="81">
        <v>0</v>
      </c>
      <c r="AD13" s="81">
        <v>0</v>
      </c>
      <c r="AE13" s="81">
        <v>0</v>
      </c>
      <c r="AF13" s="81">
        <v>0</v>
      </c>
      <c r="AG13" s="81">
        <v>0</v>
      </c>
      <c r="AH13" s="81">
        <v>0</v>
      </c>
      <c r="AI13" s="82">
        <v>0</v>
      </c>
      <c r="AJ13" s="80">
        <v>0</v>
      </c>
      <c r="AK13" s="80">
        <v>0</v>
      </c>
      <c r="AL13" s="81">
        <v>0</v>
      </c>
      <c r="AM13" s="81">
        <v>0</v>
      </c>
      <c r="AN13" s="81">
        <v>0</v>
      </c>
      <c r="AO13" s="81">
        <v>0</v>
      </c>
      <c r="AP13" s="75">
        <f>SUM(AB13:AO13)*Z12</f>
        <v>0</v>
      </c>
      <c r="AQ13" s="167"/>
      <c r="AR13" s="90">
        <v>0</v>
      </c>
      <c r="AS13" s="100">
        <f>AQ12*AR13</f>
        <v>0</v>
      </c>
      <c r="AT13" s="163" t="s">
        <v>51</v>
      </c>
      <c r="AU13" s="164"/>
      <c r="AV13" s="165"/>
      <c r="AW13" s="106">
        <f t="shared" si="2"/>
        <v>0</v>
      </c>
      <c r="AX13" s="107">
        <f t="shared" si="1"/>
        <v>0</v>
      </c>
    </row>
    <row r="14" spans="1:56" ht="30" customHeight="1" x14ac:dyDescent="0.4">
      <c r="A14" s="166">
        <v>6</v>
      </c>
      <c r="B14" s="11" t="s">
        <v>85</v>
      </c>
      <c r="C14" s="12">
        <v>75</v>
      </c>
      <c r="D14" s="13">
        <v>660000</v>
      </c>
      <c r="E14" s="13">
        <v>8020</v>
      </c>
      <c r="F14" s="14" t="s">
        <v>80</v>
      </c>
      <c r="G14" s="15" t="s">
        <v>49</v>
      </c>
      <c r="H14" s="15" t="s">
        <v>49</v>
      </c>
      <c r="I14" s="15" t="s">
        <v>49</v>
      </c>
      <c r="J14" s="15" t="s">
        <v>49</v>
      </c>
      <c r="K14" s="15" t="s">
        <v>49</v>
      </c>
      <c r="L14" s="15" t="s">
        <v>49</v>
      </c>
      <c r="M14" s="14" t="s">
        <v>49</v>
      </c>
      <c r="N14" s="14" t="s">
        <v>49</v>
      </c>
      <c r="O14" s="14">
        <v>6</v>
      </c>
      <c r="P14" s="14" t="s">
        <v>102</v>
      </c>
      <c r="Q14" s="14" t="s">
        <v>49</v>
      </c>
      <c r="R14" s="14" t="s">
        <v>49</v>
      </c>
      <c r="S14" s="52" t="s">
        <v>50</v>
      </c>
      <c r="T14" s="14" t="s">
        <v>80</v>
      </c>
      <c r="U14" s="14">
        <v>240</v>
      </c>
      <c r="V14" s="14" t="s">
        <v>49</v>
      </c>
      <c r="W14" s="15" t="s">
        <v>49</v>
      </c>
      <c r="X14" s="16" t="s">
        <v>49</v>
      </c>
      <c r="Y14" s="121">
        <v>0</v>
      </c>
      <c r="Z14" s="156">
        <v>1</v>
      </c>
      <c r="AA14" s="74">
        <f t="shared" si="3"/>
        <v>0</v>
      </c>
      <c r="AB14" s="77">
        <v>0</v>
      </c>
      <c r="AC14" s="78">
        <v>0</v>
      </c>
      <c r="AD14" s="78">
        <v>0</v>
      </c>
      <c r="AE14" s="78">
        <v>0</v>
      </c>
      <c r="AF14" s="78">
        <v>0</v>
      </c>
      <c r="AG14" s="78">
        <v>0</v>
      </c>
      <c r="AH14" s="78">
        <v>0</v>
      </c>
      <c r="AI14" s="79">
        <v>0</v>
      </c>
      <c r="AJ14" s="77">
        <v>0</v>
      </c>
      <c r="AK14" s="77">
        <v>0</v>
      </c>
      <c r="AL14" s="78">
        <v>0</v>
      </c>
      <c r="AM14" s="78">
        <v>0</v>
      </c>
      <c r="AN14" s="78">
        <v>0</v>
      </c>
      <c r="AO14" s="78">
        <v>0</v>
      </c>
      <c r="AP14" s="74">
        <f t="shared" si="0"/>
        <v>0</v>
      </c>
      <c r="AQ14" s="158">
        <v>158400</v>
      </c>
      <c r="AR14" s="88">
        <v>0</v>
      </c>
      <c r="AS14" s="99">
        <f t="shared" si="4"/>
        <v>0</v>
      </c>
      <c r="AT14" s="160" t="s">
        <v>51</v>
      </c>
      <c r="AU14" s="161"/>
      <c r="AV14" s="162"/>
      <c r="AW14" s="104">
        <f t="shared" si="2"/>
        <v>0</v>
      </c>
      <c r="AX14" s="105">
        <f t="shared" si="1"/>
        <v>0</v>
      </c>
    </row>
    <row r="15" spans="1:56" ht="30" customHeight="1" thickBot="1" x14ac:dyDescent="0.45">
      <c r="A15" s="155"/>
      <c r="B15" s="37"/>
      <c r="C15" s="18"/>
      <c r="D15" s="19"/>
      <c r="E15" s="19"/>
      <c r="F15" s="20"/>
      <c r="G15" s="21"/>
      <c r="H15" s="21"/>
      <c r="I15" s="21"/>
      <c r="J15" s="21"/>
      <c r="K15" s="21"/>
      <c r="L15" s="21"/>
      <c r="M15" s="20"/>
      <c r="N15" s="20"/>
      <c r="O15" s="20"/>
      <c r="P15" s="20"/>
      <c r="Q15" s="20"/>
      <c r="R15" s="20"/>
      <c r="S15" s="53"/>
      <c r="T15" s="20"/>
      <c r="U15" s="20"/>
      <c r="V15" s="20"/>
      <c r="W15" s="21"/>
      <c r="X15" s="22"/>
      <c r="Y15" s="122">
        <v>0</v>
      </c>
      <c r="Z15" s="157"/>
      <c r="AA15" s="75">
        <f>Z14*Y15</f>
        <v>0</v>
      </c>
      <c r="AB15" s="80">
        <v>0</v>
      </c>
      <c r="AC15" s="81">
        <v>0</v>
      </c>
      <c r="AD15" s="81">
        <v>0</v>
      </c>
      <c r="AE15" s="81">
        <v>0</v>
      </c>
      <c r="AF15" s="81">
        <v>0</v>
      </c>
      <c r="AG15" s="81">
        <v>0</v>
      </c>
      <c r="AH15" s="81">
        <v>0</v>
      </c>
      <c r="AI15" s="82">
        <v>0</v>
      </c>
      <c r="AJ15" s="80">
        <v>0</v>
      </c>
      <c r="AK15" s="80">
        <v>0</v>
      </c>
      <c r="AL15" s="81">
        <v>0</v>
      </c>
      <c r="AM15" s="81">
        <v>0</v>
      </c>
      <c r="AN15" s="81">
        <v>0</v>
      </c>
      <c r="AO15" s="81">
        <v>0</v>
      </c>
      <c r="AP15" s="75">
        <f>SUM(AB15:AO15)*Z14</f>
        <v>0</v>
      </c>
      <c r="AQ15" s="167"/>
      <c r="AR15" s="90">
        <v>0</v>
      </c>
      <c r="AS15" s="100">
        <f>AQ14*AR15</f>
        <v>0</v>
      </c>
      <c r="AT15" s="163" t="s">
        <v>51</v>
      </c>
      <c r="AU15" s="164"/>
      <c r="AV15" s="165"/>
      <c r="AW15" s="106">
        <f t="shared" si="2"/>
        <v>0</v>
      </c>
      <c r="AX15" s="107">
        <f t="shared" si="1"/>
        <v>0</v>
      </c>
    </row>
    <row r="16" spans="1:56" ht="30" customHeight="1" x14ac:dyDescent="0.4">
      <c r="A16" s="166">
        <v>7</v>
      </c>
      <c r="B16" s="11" t="s">
        <v>86</v>
      </c>
      <c r="C16" s="12">
        <v>90</v>
      </c>
      <c r="D16" s="13">
        <v>740000</v>
      </c>
      <c r="E16" s="13">
        <v>8020</v>
      </c>
      <c r="F16" s="14" t="s">
        <v>80</v>
      </c>
      <c r="G16" s="15" t="s">
        <v>49</v>
      </c>
      <c r="H16" s="15" t="s">
        <v>49</v>
      </c>
      <c r="I16" s="15" t="s">
        <v>49</v>
      </c>
      <c r="J16" s="15" t="s">
        <v>49</v>
      </c>
      <c r="K16" s="15" t="s">
        <v>49</v>
      </c>
      <c r="L16" s="15" t="s">
        <v>49</v>
      </c>
      <c r="M16" s="14" t="s">
        <v>49</v>
      </c>
      <c r="N16" s="14" t="s">
        <v>49</v>
      </c>
      <c r="O16" s="14">
        <v>6</v>
      </c>
      <c r="P16" s="14" t="s">
        <v>102</v>
      </c>
      <c r="Q16" s="14" t="s">
        <v>49</v>
      </c>
      <c r="R16" s="14" t="s">
        <v>49</v>
      </c>
      <c r="S16" s="52" t="s">
        <v>50</v>
      </c>
      <c r="T16" s="14" t="s">
        <v>80</v>
      </c>
      <c r="U16" s="14">
        <v>240</v>
      </c>
      <c r="V16" s="14" t="s">
        <v>49</v>
      </c>
      <c r="W16" s="15" t="s">
        <v>49</v>
      </c>
      <c r="X16" s="16" t="s">
        <v>49</v>
      </c>
      <c r="Y16" s="121">
        <v>0</v>
      </c>
      <c r="Z16" s="156">
        <v>6</v>
      </c>
      <c r="AA16" s="74">
        <f t="shared" si="3"/>
        <v>0</v>
      </c>
      <c r="AB16" s="77">
        <v>0</v>
      </c>
      <c r="AC16" s="77">
        <v>0</v>
      </c>
      <c r="AD16" s="77">
        <v>0</v>
      </c>
      <c r="AE16" s="77">
        <v>0</v>
      </c>
      <c r="AF16" s="77">
        <v>0</v>
      </c>
      <c r="AG16" s="77">
        <v>0</v>
      </c>
      <c r="AH16" s="77">
        <v>0</v>
      </c>
      <c r="AI16" s="111">
        <v>0</v>
      </c>
      <c r="AJ16" s="77">
        <v>0</v>
      </c>
      <c r="AK16" s="77">
        <v>0</v>
      </c>
      <c r="AL16" s="77">
        <v>0</v>
      </c>
      <c r="AM16" s="77">
        <v>0</v>
      </c>
      <c r="AN16" s="77">
        <v>0</v>
      </c>
      <c r="AO16" s="77">
        <v>0</v>
      </c>
      <c r="AP16" s="74">
        <f t="shared" si="0"/>
        <v>0</v>
      </c>
      <c r="AQ16" s="158">
        <v>2073600</v>
      </c>
      <c r="AR16" s="88">
        <v>0</v>
      </c>
      <c r="AS16" s="99">
        <f t="shared" si="4"/>
        <v>0</v>
      </c>
      <c r="AT16" s="160" t="s">
        <v>51</v>
      </c>
      <c r="AU16" s="161"/>
      <c r="AV16" s="162"/>
      <c r="AW16" s="104">
        <f t="shared" si="2"/>
        <v>0</v>
      </c>
      <c r="AX16" s="105">
        <f t="shared" si="1"/>
        <v>0</v>
      </c>
    </row>
    <row r="17" spans="1:50" ht="30" customHeight="1" thickBot="1" x14ac:dyDescent="0.45">
      <c r="A17" s="155"/>
      <c r="B17" s="37"/>
      <c r="C17" s="18"/>
      <c r="D17" s="19"/>
      <c r="E17" s="19"/>
      <c r="F17" s="20"/>
      <c r="G17" s="21"/>
      <c r="H17" s="21"/>
      <c r="I17" s="21"/>
      <c r="J17" s="21"/>
      <c r="K17" s="21"/>
      <c r="L17" s="21"/>
      <c r="M17" s="20"/>
      <c r="N17" s="20"/>
      <c r="O17" s="20"/>
      <c r="P17" s="20"/>
      <c r="Q17" s="20"/>
      <c r="R17" s="20"/>
      <c r="S17" s="53"/>
      <c r="T17" s="20"/>
      <c r="U17" s="20"/>
      <c r="V17" s="20"/>
      <c r="W17" s="21"/>
      <c r="X17" s="22"/>
      <c r="Y17" s="122">
        <v>0</v>
      </c>
      <c r="Z17" s="157"/>
      <c r="AA17" s="75">
        <f>Z16*Y17</f>
        <v>0</v>
      </c>
      <c r="AB17" s="80">
        <v>0</v>
      </c>
      <c r="AC17" s="81">
        <v>0</v>
      </c>
      <c r="AD17" s="81">
        <v>0</v>
      </c>
      <c r="AE17" s="81">
        <v>0</v>
      </c>
      <c r="AF17" s="81">
        <v>0</v>
      </c>
      <c r="AG17" s="81">
        <v>0</v>
      </c>
      <c r="AH17" s="81">
        <v>0</v>
      </c>
      <c r="AI17" s="82">
        <v>0</v>
      </c>
      <c r="AJ17" s="80">
        <v>0</v>
      </c>
      <c r="AK17" s="80">
        <v>0</v>
      </c>
      <c r="AL17" s="81">
        <v>0</v>
      </c>
      <c r="AM17" s="81">
        <v>0</v>
      </c>
      <c r="AN17" s="81">
        <v>0</v>
      </c>
      <c r="AO17" s="81">
        <v>0</v>
      </c>
      <c r="AP17" s="75">
        <f>SUM(AB17:AO17)*Z16</f>
        <v>0</v>
      </c>
      <c r="AQ17" s="167"/>
      <c r="AR17" s="90">
        <v>0</v>
      </c>
      <c r="AS17" s="100">
        <f>AQ16*AR17</f>
        <v>0</v>
      </c>
      <c r="AT17" s="163" t="s">
        <v>51</v>
      </c>
      <c r="AU17" s="164"/>
      <c r="AV17" s="165"/>
      <c r="AW17" s="106">
        <f t="shared" si="2"/>
        <v>0</v>
      </c>
      <c r="AX17" s="107">
        <f t="shared" si="1"/>
        <v>0</v>
      </c>
    </row>
    <row r="18" spans="1:50" ht="30" customHeight="1" x14ac:dyDescent="0.4">
      <c r="A18" s="166">
        <v>8</v>
      </c>
      <c r="B18" s="97" t="s">
        <v>95</v>
      </c>
      <c r="C18" s="38">
        <v>33</v>
      </c>
      <c r="D18" s="39">
        <v>150000</v>
      </c>
      <c r="E18" s="39">
        <v>3200</v>
      </c>
      <c r="F18" s="40" t="s">
        <v>53</v>
      </c>
      <c r="G18" s="41" t="s">
        <v>49</v>
      </c>
      <c r="H18" s="41" t="s">
        <v>96</v>
      </c>
      <c r="I18" s="41" t="s">
        <v>96</v>
      </c>
      <c r="J18" s="41" t="s">
        <v>49</v>
      </c>
      <c r="K18" s="41" t="s">
        <v>49</v>
      </c>
      <c r="L18" s="41" t="s">
        <v>49</v>
      </c>
      <c r="M18" s="40" t="s">
        <v>49</v>
      </c>
      <c r="N18" s="40" t="s">
        <v>49</v>
      </c>
      <c r="O18" s="40">
        <v>4</v>
      </c>
      <c r="P18" s="40" t="s">
        <v>103</v>
      </c>
      <c r="Q18" s="40" t="s">
        <v>49</v>
      </c>
      <c r="R18" s="40" t="s">
        <v>49</v>
      </c>
      <c r="S18" s="54" t="s">
        <v>50</v>
      </c>
      <c r="T18" s="40" t="s">
        <v>80</v>
      </c>
      <c r="U18" s="40">
        <v>120</v>
      </c>
      <c r="V18" s="40" t="s">
        <v>49</v>
      </c>
      <c r="W18" s="41" t="s">
        <v>49</v>
      </c>
      <c r="X18" s="42" t="s">
        <v>49</v>
      </c>
      <c r="Y18" s="121">
        <v>0</v>
      </c>
      <c r="Z18" s="168">
        <v>1</v>
      </c>
      <c r="AA18" s="74">
        <f t="shared" si="3"/>
        <v>0</v>
      </c>
      <c r="AB18" s="112">
        <v>0</v>
      </c>
      <c r="AC18" s="113">
        <v>0</v>
      </c>
      <c r="AD18" s="113">
        <v>0</v>
      </c>
      <c r="AE18" s="113">
        <v>0</v>
      </c>
      <c r="AF18" s="113">
        <v>0</v>
      </c>
      <c r="AG18" s="113">
        <v>0</v>
      </c>
      <c r="AH18" s="113">
        <v>0</v>
      </c>
      <c r="AI18" s="114">
        <v>0</v>
      </c>
      <c r="AJ18" s="112">
        <v>0</v>
      </c>
      <c r="AK18" s="112">
        <v>0</v>
      </c>
      <c r="AL18" s="113">
        <v>0</v>
      </c>
      <c r="AM18" s="113">
        <v>0</v>
      </c>
      <c r="AN18" s="113">
        <v>0</v>
      </c>
      <c r="AO18" s="113">
        <v>0</v>
      </c>
      <c r="AP18" s="110">
        <f t="shared" si="0"/>
        <v>0</v>
      </c>
      <c r="AQ18" s="158">
        <v>100000</v>
      </c>
      <c r="AR18" s="101">
        <v>0</v>
      </c>
      <c r="AS18" s="99">
        <f t="shared" si="4"/>
        <v>0</v>
      </c>
      <c r="AT18" s="170">
        <v>8000</v>
      </c>
      <c r="AU18" s="88">
        <v>0</v>
      </c>
      <c r="AV18" s="99">
        <f t="shared" ref="AV18" si="5">AT18*AU18</f>
        <v>0</v>
      </c>
      <c r="AW18" s="104">
        <f t="shared" si="2"/>
        <v>0</v>
      </c>
      <c r="AX18" s="105">
        <f t="shared" si="1"/>
        <v>0</v>
      </c>
    </row>
    <row r="19" spans="1:50" ht="30" customHeight="1" thickBot="1" x14ac:dyDescent="0.45">
      <c r="A19" s="155"/>
      <c r="B19" s="37"/>
      <c r="C19" s="18"/>
      <c r="D19" s="19"/>
      <c r="E19" s="19"/>
      <c r="F19" s="20"/>
      <c r="G19" s="21"/>
      <c r="H19" s="21"/>
      <c r="I19" s="21"/>
      <c r="J19" s="21"/>
      <c r="K19" s="21"/>
      <c r="L19" s="21"/>
      <c r="M19" s="20"/>
      <c r="N19" s="20"/>
      <c r="O19" s="20"/>
      <c r="P19" s="20"/>
      <c r="Q19" s="20"/>
      <c r="R19" s="20"/>
      <c r="S19" s="53"/>
      <c r="T19" s="20"/>
      <c r="U19" s="20"/>
      <c r="V19" s="20"/>
      <c r="W19" s="21"/>
      <c r="X19" s="43"/>
      <c r="Y19" s="122">
        <v>0</v>
      </c>
      <c r="Z19" s="169"/>
      <c r="AA19" s="115">
        <f>Z18*Y19</f>
        <v>0</v>
      </c>
      <c r="AB19" s="124">
        <v>0</v>
      </c>
      <c r="AC19" s="118">
        <v>0</v>
      </c>
      <c r="AD19" s="116">
        <v>0</v>
      </c>
      <c r="AE19" s="116">
        <v>0</v>
      </c>
      <c r="AF19" s="116">
        <v>0</v>
      </c>
      <c r="AG19" s="116">
        <v>0</v>
      </c>
      <c r="AH19" s="116">
        <v>0</v>
      </c>
      <c r="AI19" s="117">
        <v>0</v>
      </c>
      <c r="AJ19" s="80">
        <v>0</v>
      </c>
      <c r="AK19" s="118">
        <v>0</v>
      </c>
      <c r="AL19" s="116">
        <v>0</v>
      </c>
      <c r="AM19" s="116">
        <v>0</v>
      </c>
      <c r="AN19" s="116">
        <v>0</v>
      </c>
      <c r="AO19" s="80">
        <v>0</v>
      </c>
      <c r="AP19" s="75">
        <f>SUM(AB19:AO19)*Z18</f>
        <v>0</v>
      </c>
      <c r="AQ19" s="167"/>
      <c r="AR19" s="90">
        <v>0</v>
      </c>
      <c r="AS19" s="100">
        <f>AQ18*AR19</f>
        <v>0</v>
      </c>
      <c r="AT19" s="171"/>
      <c r="AU19" s="90">
        <v>0</v>
      </c>
      <c r="AV19" s="100">
        <f>AT18*AU19</f>
        <v>0</v>
      </c>
      <c r="AW19" s="106">
        <f t="shared" si="2"/>
        <v>0</v>
      </c>
      <c r="AX19" s="107">
        <f t="shared" si="1"/>
        <v>0</v>
      </c>
    </row>
    <row r="20" spans="1:50" ht="30" customHeight="1" x14ac:dyDescent="0.4">
      <c r="A20" s="166">
        <v>9</v>
      </c>
      <c r="B20" s="11" t="s">
        <v>87</v>
      </c>
      <c r="C20" s="12" t="s">
        <v>52</v>
      </c>
      <c r="D20" s="13">
        <v>150000</v>
      </c>
      <c r="E20" s="13">
        <v>5200</v>
      </c>
      <c r="F20" s="14" t="s">
        <v>53</v>
      </c>
      <c r="G20" s="15" t="s">
        <v>49</v>
      </c>
      <c r="H20" s="15" t="s">
        <v>49</v>
      </c>
      <c r="I20" s="15" t="s">
        <v>49</v>
      </c>
      <c r="J20" s="15" t="s">
        <v>49</v>
      </c>
      <c r="K20" s="15" t="s">
        <v>49</v>
      </c>
      <c r="L20" s="15" t="s">
        <v>49</v>
      </c>
      <c r="M20" s="14" t="s">
        <v>49</v>
      </c>
      <c r="N20" s="14" t="s">
        <v>49</v>
      </c>
      <c r="O20" s="14">
        <v>4</v>
      </c>
      <c r="P20" s="14" t="s">
        <v>102</v>
      </c>
      <c r="Q20" s="14" t="s">
        <v>49</v>
      </c>
      <c r="R20" s="14" t="s">
        <v>49</v>
      </c>
      <c r="S20" s="52" t="s">
        <v>50</v>
      </c>
      <c r="T20" s="14" t="s">
        <v>80</v>
      </c>
      <c r="U20" s="14">
        <v>240</v>
      </c>
      <c r="V20" s="14" t="s">
        <v>49</v>
      </c>
      <c r="W20" s="15" t="s">
        <v>49</v>
      </c>
      <c r="X20" s="16" t="s">
        <v>49</v>
      </c>
      <c r="Y20" s="121">
        <v>0</v>
      </c>
      <c r="Z20" s="156">
        <v>107</v>
      </c>
      <c r="AA20" s="74">
        <f t="shared" si="3"/>
        <v>0</v>
      </c>
      <c r="AB20" s="77">
        <v>0</v>
      </c>
      <c r="AC20" s="78">
        <v>0</v>
      </c>
      <c r="AD20" s="78">
        <v>0</v>
      </c>
      <c r="AE20" s="78">
        <v>0</v>
      </c>
      <c r="AF20" s="78">
        <v>0</v>
      </c>
      <c r="AG20" s="78">
        <v>0</v>
      </c>
      <c r="AH20" s="78">
        <v>0</v>
      </c>
      <c r="AI20" s="79">
        <v>0</v>
      </c>
      <c r="AJ20" s="77">
        <v>0</v>
      </c>
      <c r="AK20" s="77">
        <v>0</v>
      </c>
      <c r="AL20" s="78">
        <v>0</v>
      </c>
      <c r="AM20" s="78">
        <v>0</v>
      </c>
      <c r="AN20" s="78">
        <v>0</v>
      </c>
      <c r="AO20" s="78">
        <v>0</v>
      </c>
      <c r="AP20" s="74">
        <f t="shared" si="0"/>
        <v>0</v>
      </c>
      <c r="AQ20" s="158">
        <v>2476800</v>
      </c>
      <c r="AR20" s="88">
        <v>0</v>
      </c>
      <c r="AS20" s="99">
        <f t="shared" si="4"/>
        <v>0</v>
      </c>
      <c r="AT20" s="170">
        <v>619200</v>
      </c>
      <c r="AU20" s="88">
        <v>0</v>
      </c>
      <c r="AV20" s="99">
        <f t="shared" ref="AV20:AV32" si="6">AT20*AU20</f>
        <v>0</v>
      </c>
      <c r="AW20" s="104">
        <f t="shared" si="2"/>
        <v>0</v>
      </c>
      <c r="AX20" s="105">
        <f t="shared" si="1"/>
        <v>0</v>
      </c>
    </row>
    <row r="21" spans="1:50" ht="30" customHeight="1" thickBot="1" x14ac:dyDescent="0.45">
      <c r="A21" s="155"/>
      <c r="B21" s="37"/>
      <c r="C21" s="18"/>
      <c r="D21" s="19"/>
      <c r="E21" s="19"/>
      <c r="F21" s="20"/>
      <c r="G21" s="21"/>
      <c r="H21" s="21"/>
      <c r="I21" s="21"/>
      <c r="J21" s="21"/>
      <c r="K21" s="21"/>
      <c r="L21" s="21"/>
      <c r="M21" s="20"/>
      <c r="N21" s="20"/>
      <c r="O21" s="20"/>
      <c r="P21" s="20"/>
      <c r="Q21" s="20"/>
      <c r="R21" s="20"/>
      <c r="S21" s="53"/>
      <c r="T21" s="20"/>
      <c r="U21" s="20"/>
      <c r="V21" s="20"/>
      <c r="W21" s="21"/>
      <c r="X21" s="22"/>
      <c r="Y21" s="122">
        <v>0</v>
      </c>
      <c r="Z21" s="157"/>
      <c r="AA21" s="75">
        <f>Z20*Y21</f>
        <v>0</v>
      </c>
      <c r="AB21" s="80">
        <v>0</v>
      </c>
      <c r="AC21" s="81">
        <v>0</v>
      </c>
      <c r="AD21" s="81">
        <v>0</v>
      </c>
      <c r="AE21" s="81">
        <v>0</v>
      </c>
      <c r="AF21" s="81">
        <v>0</v>
      </c>
      <c r="AG21" s="81">
        <v>0</v>
      </c>
      <c r="AH21" s="81">
        <v>0</v>
      </c>
      <c r="AI21" s="82">
        <v>0</v>
      </c>
      <c r="AJ21" s="80">
        <v>0</v>
      </c>
      <c r="AK21" s="80">
        <v>0</v>
      </c>
      <c r="AL21" s="81">
        <v>0</v>
      </c>
      <c r="AM21" s="81">
        <v>0</v>
      </c>
      <c r="AN21" s="81">
        <v>0</v>
      </c>
      <c r="AO21" s="81">
        <v>0</v>
      </c>
      <c r="AP21" s="75">
        <f>SUM(AB21:AO21)*Z20</f>
        <v>0</v>
      </c>
      <c r="AQ21" s="167"/>
      <c r="AR21" s="90">
        <v>0</v>
      </c>
      <c r="AS21" s="100">
        <f>AQ20*AR21</f>
        <v>0</v>
      </c>
      <c r="AT21" s="171"/>
      <c r="AU21" s="90">
        <v>0</v>
      </c>
      <c r="AV21" s="100">
        <f>AT20*AU21</f>
        <v>0</v>
      </c>
      <c r="AW21" s="106">
        <f t="shared" si="2"/>
        <v>0</v>
      </c>
      <c r="AX21" s="107">
        <f t="shared" si="1"/>
        <v>0</v>
      </c>
    </row>
    <row r="22" spans="1:50" ht="30" customHeight="1" x14ac:dyDescent="0.4">
      <c r="A22" s="166">
        <v>10</v>
      </c>
      <c r="B22" s="11" t="s">
        <v>88</v>
      </c>
      <c r="C22" s="12" t="s">
        <v>54</v>
      </c>
      <c r="D22" s="13">
        <v>115000</v>
      </c>
      <c r="E22" s="13">
        <v>5200</v>
      </c>
      <c r="F22" s="14" t="s">
        <v>53</v>
      </c>
      <c r="G22" s="15" t="s">
        <v>49</v>
      </c>
      <c r="H22" s="15" t="s">
        <v>49</v>
      </c>
      <c r="I22" s="15" t="s">
        <v>49</v>
      </c>
      <c r="J22" s="15" t="s">
        <v>49</v>
      </c>
      <c r="K22" s="15" t="s">
        <v>49</v>
      </c>
      <c r="L22" s="15" t="s">
        <v>49</v>
      </c>
      <c r="M22" s="14" t="s">
        <v>49</v>
      </c>
      <c r="N22" s="14" t="s">
        <v>49</v>
      </c>
      <c r="O22" s="14">
        <v>4</v>
      </c>
      <c r="P22" s="14" t="s">
        <v>102</v>
      </c>
      <c r="Q22" s="14" t="s">
        <v>49</v>
      </c>
      <c r="R22" s="14" t="s">
        <v>49</v>
      </c>
      <c r="S22" s="52" t="s">
        <v>50</v>
      </c>
      <c r="T22" s="14" t="s">
        <v>80</v>
      </c>
      <c r="U22" s="14">
        <v>240</v>
      </c>
      <c r="V22" s="14" t="s">
        <v>49</v>
      </c>
      <c r="W22" s="15" t="s">
        <v>49</v>
      </c>
      <c r="X22" s="16" t="s">
        <v>49</v>
      </c>
      <c r="Y22" s="121">
        <v>0</v>
      </c>
      <c r="Z22" s="156">
        <v>8</v>
      </c>
      <c r="AA22" s="74">
        <f t="shared" si="3"/>
        <v>0</v>
      </c>
      <c r="AB22" s="77">
        <v>0</v>
      </c>
      <c r="AC22" s="78">
        <v>0</v>
      </c>
      <c r="AD22" s="78">
        <v>0</v>
      </c>
      <c r="AE22" s="78">
        <v>0</v>
      </c>
      <c r="AF22" s="78">
        <v>0</v>
      </c>
      <c r="AG22" s="78">
        <v>0</v>
      </c>
      <c r="AH22" s="78">
        <v>0</v>
      </c>
      <c r="AI22" s="79">
        <v>0</v>
      </c>
      <c r="AJ22" s="77">
        <v>0</v>
      </c>
      <c r="AK22" s="77">
        <v>0</v>
      </c>
      <c r="AL22" s="78">
        <v>0</v>
      </c>
      <c r="AM22" s="78">
        <v>0</v>
      </c>
      <c r="AN22" s="78">
        <v>0</v>
      </c>
      <c r="AO22" s="78">
        <v>0</v>
      </c>
      <c r="AP22" s="74">
        <f t="shared" si="0"/>
        <v>0</v>
      </c>
      <c r="AQ22" s="158">
        <v>241920</v>
      </c>
      <c r="AR22" s="88">
        <v>0</v>
      </c>
      <c r="AS22" s="99">
        <f t="shared" si="4"/>
        <v>0</v>
      </c>
      <c r="AT22" s="170">
        <v>60480</v>
      </c>
      <c r="AU22" s="88">
        <v>0</v>
      </c>
      <c r="AV22" s="99">
        <f t="shared" si="6"/>
        <v>0</v>
      </c>
      <c r="AW22" s="104">
        <f t="shared" si="2"/>
        <v>0</v>
      </c>
      <c r="AX22" s="105">
        <f t="shared" si="1"/>
        <v>0</v>
      </c>
    </row>
    <row r="23" spans="1:50" ht="30" customHeight="1" thickBot="1" x14ac:dyDescent="0.45">
      <c r="A23" s="155"/>
      <c r="B23" s="37"/>
      <c r="C23" s="18"/>
      <c r="D23" s="19"/>
      <c r="E23" s="19"/>
      <c r="F23" s="20"/>
      <c r="G23" s="21"/>
      <c r="H23" s="21"/>
      <c r="I23" s="21"/>
      <c r="J23" s="21"/>
      <c r="K23" s="21"/>
      <c r="L23" s="21"/>
      <c r="M23" s="20"/>
      <c r="N23" s="20"/>
      <c r="O23" s="20"/>
      <c r="P23" s="20"/>
      <c r="Q23" s="20"/>
      <c r="R23" s="20"/>
      <c r="S23" s="53"/>
      <c r="T23" s="20"/>
      <c r="U23" s="20"/>
      <c r="V23" s="20"/>
      <c r="W23" s="21"/>
      <c r="X23" s="22"/>
      <c r="Y23" s="122">
        <v>0</v>
      </c>
      <c r="Z23" s="157"/>
      <c r="AA23" s="75">
        <f>Z22*Y23</f>
        <v>0</v>
      </c>
      <c r="AB23" s="80">
        <v>0</v>
      </c>
      <c r="AC23" s="81">
        <v>0</v>
      </c>
      <c r="AD23" s="81">
        <v>0</v>
      </c>
      <c r="AE23" s="81">
        <v>0</v>
      </c>
      <c r="AF23" s="81">
        <v>0</v>
      </c>
      <c r="AG23" s="81">
        <v>0</v>
      </c>
      <c r="AH23" s="81">
        <v>0</v>
      </c>
      <c r="AI23" s="82">
        <v>0</v>
      </c>
      <c r="AJ23" s="80">
        <v>0</v>
      </c>
      <c r="AK23" s="80">
        <v>0</v>
      </c>
      <c r="AL23" s="81">
        <v>0</v>
      </c>
      <c r="AM23" s="81">
        <v>0</v>
      </c>
      <c r="AN23" s="81">
        <v>0</v>
      </c>
      <c r="AO23" s="81">
        <v>0</v>
      </c>
      <c r="AP23" s="75">
        <f>SUM(AB23:AO23)*Z22</f>
        <v>0</v>
      </c>
      <c r="AQ23" s="167"/>
      <c r="AR23" s="90">
        <v>0</v>
      </c>
      <c r="AS23" s="100">
        <f>AQ22*AR23</f>
        <v>0</v>
      </c>
      <c r="AT23" s="171"/>
      <c r="AU23" s="90">
        <v>0</v>
      </c>
      <c r="AV23" s="100">
        <f>AT22*AU23</f>
        <v>0</v>
      </c>
      <c r="AW23" s="106">
        <f t="shared" si="2"/>
        <v>0</v>
      </c>
      <c r="AX23" s="107">
        <f t="shared" si="1"/>
        <v>0</v>
      </c>
    </row>
    <row r="24" spans="1:50" ht="30" customHeight="1" x14ac:dyDescent="0.4">
      <c r="A24" s="166">
        <v>11</v>
      </c>
      <c r="B24" s="11" t="s">
        <v>89</v>
      </c>
      <c r="C24" s="12" t="s">
        <v>55</v>
      </c>
      <c r="D24" s="13">
        <v>105000</v>
      </c>
      <c r="E24" s="13">
        <v>5200</v>
      </c>
      <c r="F24" s="14" t="s">
        <v>53</v>
      </c>
      <c r="G24" s="15" t="s">
        <v>49</v>
      </c>
      <c r="H24" s="15" t="s">
        <v>49</v>
      </c>
      <c r="I24" s="15" t="s">
        <v>49</v>
      </c>
      <c r="J24" s="15" t="s">
        <v>49</v>
      </c>
      <c r="K24" s="15" t="s">
        <v>49</v>
      </c>
      <c r="L24" s="15" t="s">
        <v>49</v>
      </c>
      <c r="M24" s="14" t="s">
        <v>49</v>
      </c>
      <c r="N24" s="14" t="s">
        <v>49</v>
      </c>
      <c r="O24" s="14">
        <v>4</v>
      </c>
      <c r="P24" s="14" t="s">
        <v>102</v>
      </c>
      <c r="Q24" s="14" t="s">
        <v>49</v>
      </c>
      <c r="R24" s="14" t="s">
        <v>49</v>
      </c>
      <c r="S24" s="52" t="s">
        <v>50</v>
      </c>
      <c r="T24" s="14" t="s">
        <v>80</v>
      </c>
      <c r="U24" s="14">
        <v>240</v>
      </c>
      <c r="V24" s="14" t="s">
        <v>49</v>
      </c>
      <c r="W24" s="15" t="s">
        <v>49</v>
      </c>
      <c r="X24" s="16" t="s">
        <v>49</v>
      </c>
      <c r="Y24" s="121">
        <v>0</v>
      </c>
      <c r="Z24" s="156">
        <v>19</v>
      </c>
      <c r="AA24" s="74">
        <f t="shared" si="3"/>
        <v>0</v>
      </c>
      <c r="AB24" s="77">
        <v>0</v>
      </c>
      <c r="AC24" s="78">
        <v>0</v>
      </c>
      <c r="AD24" s="78">
        <v>0</v>
      </c>
      <c r="AE24" s="78">
        <v>0</v>
      </c>
      <c r="AF24" s="78">
        <v>0</v>
      </c>
      <c r="AG24" s="78">
        <v>0</v>
      </c>
      <c r="AH24" s="78">
        <v>0</v>
      </c>
      <c r="AI24" s="79">
        <v>0</v>
      </c>
      <c r="AJ24" s="77">
        <v>0</v>
      </c>
      <c r="AK24" s="77">
        <v>0</v>
      </c>
      <c r="AL24" s="78">
        <v>0</v>
      </c>
      <c r="AM24" s="78">
        <v>0</v>
      </c>
      <c r="AN24" s="78">
        <v>0</v>
      </c>
      <c r="AO24" s="78">
        <v>0</v>
      </c>
      <c r="AP24" s="74">
        <f t="shared" si="0"/>
        <v>0</v>
      </c>
      <c r="AQ24" s="158">
        <v>362880</v>
      </c>
      <c r="AR24" s="88">
        <v>0</v>
      </c>
      <c r="AS24" s="99">
        <f t="shared" si="4"/>
        <v>0</v>
      </c>
      <c r="AT24" s="170">
        <v>90720</v>
      </c>
      <c r="AU24" s="88">
        <v>0</v>
      </c>
      <c r="AV24" s="99">
        <f t="shared" si="6"/>
        <v>0</v>
      </c>
      <c r="AW24" s="104">
        <f t="shared" si="2"/>
        <v>0</v>
      </c>
      <c r="AX24" s="105">
        <f t="shared" si="1"/>
        <v>0</v>
      </c>
    </row>
    <row r="25" spans="1:50" ht="30" customHeight="1" thickBot="1" x14ac:dyDescent="0.45">
      <c r="A25" s="155"/>
      <c r="B25" s="37"/>
      <c r="C25" s="18"/>
      <c r="D25" s="19"/>
      <c r="E25" s="19"/>
      <c r="F25" s="20"/>
      <c r="G25" s="21"/>
      <c r="H25" s="21"/>
      <c r="I25" s="21"/>
      <c r="J25" s="21"/>
      <c r="K25" s="21"/>
      <c r="L25" s="21"/>
      <c r="M25" s="20"/>
      <c r="N25" s="20"/>
      <c r="O25" s="20"/>
      <c r="P25" s="20"/>
      <c r="Q25" s="20"/>
      <c r="R25" s="20"/>
      <c r="S25" s="53"/>
      <c r="T25" s="20"/>
      <c r="U25" s="20"/>
      <c r="V25" s="20"/>
      <c r="W25" s="21"/>
      <c r="X25" s="22"/>
      <c r="Y25" s="122">
        <v>0</v>
      </c>
      <c r="Z25" s="157"/>
      <c r="AA25" s="75">
        <f>Z24*Y25</f>
        <v>0</v>
      </c>
      <c r="AB25" s="80">
        <v>0</v>
      </c>
      <c r="AC25" s="81">
        <v>0</v>
      </c>
      <c r="AD25" s="81">
        <v>0</v>
      </c>
      <c r="AE25" s="81">
        <v>0</v>
      </c>
      <c r="AF25" s="81">
        <v>0</v>
      </c>
      <c r="AG25" s="81">
        <v>0</v>
      </c>
      <c r="AH25" s="81">
        <v>0</v>
      </c>
      <c r="AI25" s="82">
        <v>0</v>
      </c>
      <c r="AJ25" s="80">
        <v>0</v>
      </c>
      <c r="AK25" s="80">
        <v>0</v>
      </c>
      <c r="AL25" s="81">
        <v>0</v>
      </c>
      <c r="AM25" s="81">
        <v>0</v>
      </c>
      <c r="AN25" s="81">
        <v>0</v>
      </c>
      <c r="AO25" s="81">
        <v>0</v>
      </c>
      <c r="AP25" s="75">
        <f>SUM(AB25:AO25)*Z24</f>
        <v>0</v>
      </c>
      <c r="AQ25" s="167"/>
      <c r="AR25" s="90">
        <v>0</v>
      </c>
      <c r="AS25" s="100">
        <f>AQ24*AR25</f>
        <v>0</v>
      </c>
      <c r="AT25" s="171"/>
      <c r="AU25" s="90">
        <v>0</v>
      </c>
      <c r="AV25" s="100">
        <f>AT24*AU25</f>
        <v>0</v>
      </c>
      <c r="AW25" s="106">
        <f t="shared" si="2"/>
        <v>0</v>
      </c>
      <c r="AX25" s="107">
        <f t="shared" si="1"/>
        <v>0</v>
      </c>
    </row>
    <row r="26" spans="1:50" ht="30" customHeight="1" x14ac:dyDescent="0.4">
      <c r="A26" s="166">
        <v>12</v>
      </c>
      <c r="B26" s="11" t="s">
        <v>90</v>
      </c>
      <c r="C26" s="12" t="s">
        <v>56</v>
      </c>
      <c r="D26" s="13">
        <v>210000</v>
      </c>
      <c r="E26" s="13">
        <v>8050</v>
      </c>
      <c r="F26" s="14" t="s">
        <v>53</v>
      </c>
      <c r="G26" s="15" t="s">
        <v>49</v>
      </c>
      <c r="H26" s="15" t="s">
        <v>49</v>
      </c>
      <c r="I26" s="15" t="s">
        <v>49</v>
      </c>
      <c r="J26" s="15" t="s">
        <v>49</v>
      </c>
      <c r="K26" s="15" t="s">
        <v>49</v>
      </c>
      <c r="L26" s="15" t="s">
        <v>49</v>
      </c>
      <c r="M26" s="14" t="s">
        <v>49</v>
      </c>
      <c r="N26" s="14" t="s">
        <v>49</v>
      </c>
      <c r="O26" s="14">
        <v>4</v>
      </c>
      <c r="P26" s="14" t="s">
        <v>102</v>
      </c>
      <c r="Q26" s="14" t="s">
        <v>49</v>
      </c>
      <c r="R26" s="14" t="s">
        <v>49</v>
      </c>
      <c r="S26" s="52" t="s">
        <v>50</v>
      </c>
      <c r="T26" s="14" t="s">
        <v>80</v>
      </c>
      <c r="U26" s="14">
        <v>240</v>
      </c>
      <c r="V26" s="14" t="s">
        <v>49</v>
      </c>
      <c r="W26" s="15" t="s">
        <v>49</v>
      </c>
      <c r="X26" s="16" t="s">
        <v>49</v>
      </c>
      <c r="Y26" s="121">
        <v>0</v>
      </c>
      <c r="Z26" s="156">
        <v>26</v>
      </c>
      <c r="AA26" s="74">
        <f t="shared" si="3"/>
        <v>0</v>
      </c>
      <c r="AB26" s="77">
        <v>0</v>
      </c>
      <c r="AC26" s="78">
        <v>0</v>
      </c>
      <c r="AD26" s="78">
        <v>0</v>
      </c>
      <c r="AE26" s="78">
        <v>0</v>
      </c>
      <c r="AF26" s="78">
        <v>0</v>
      </c>
      <c r="AG26" s="78">
        <v>0</v>
      </c>
      <c r="AH26" s="78">
        <v>0</v>
      </c>
      <c r="AI26" s="79">
        <v>0</v>
      </c>
      <c r="AJ26" s="77">
        <v>0</v>
      </c>
      <c r="AK26" s="77">
        <v>0</v>
      </c>
      <c r="AL26" s="78">
        <v>0</v>
      </c>
      <c r="AM26" s="78">
        <v>0</v>
      </c>
      <c r="AN26" s="78">
        <v>0</v>
      </c>
      <c r="AO26" s="78">
        <v>0</v>
      </c>
      <c r="AP26" s="74">
        <f t="shared" si="0"/>
        <v>0</v>
      </c>
      <c r="AQ26" s="158">
        <v>1048320</v>
      </c>
      <c r="AR26" s="88">
        <v>0</v>
      </c>
      <c r="AS26" s="99">
        <f t="shared" si="4"/>
        <v>0</v>
      </c>
      <c r="AT26" s="170">
        <v>262080</v>
      </c>
      <c r="AU26" s="88">
        <v>0</v>
      </c>
      <c r="AV26" s="99">
        <f t="shared" si="6"/>
        <v>0</v>
      </c>
      <c r="AW26" s="104">
        <f t="shared" si="2"/>
        <v>0</v>
      </c>
      <c r="AX26" s="105">
        <f t="shared" si="1"/>
        <v>0</v>
      </c>
    </row>
    <row r="27" spans="1:50" ht="30" customHeight="1" thickBot="1" x14ac:dyDescent="0.45">
      <c r="A27" s="155"/>
      <c r="B27" s="37"/>
      <c r="C27" s="18"/>
      <c r="D27" s="19"/>
      <c r="E27" s="19"/>
      <c r="F27" s="20"/>
      <c r="G27" s="21"/>
      <c r="H27" s="21"/>
      <c r="I27" s="21"/>
      <c r="J27" s="21"/>
      <c r="K27" s="21"/>
      <c r="L27" s="21"/>
      <c r="M27" s="20"/>
      <c r="N27" s="20"/>
      <c r="O27" s="20"/>
      <c r="P27" s="20"/>
      <c r="Q27" s="20"/>
      <c r="R27" s="20"/>
      <c r="S27" s="53"/>
      <c r="T27" s="20"/>
      <c r="U27" s="20"/>
      <c r="V27" s="20"/>
      <c r="W27" s="21"/>
      <c r="X27" s="22"/>
      <c r="Y27" s="122">
        <v>0</v>
      </c>
      <c r="Z27" s="157"/>
      <c r="AA27" s="75">
        <f>Z26*Y27</f>
        <v>0</v>
      </c>
      <c r="AB27" s="80">
        <v>0</v>
      </c>
      <c r="AC27" s="81">
        <v>0</v>
      </c>
      <c r="AD27" s="81">
        <v>0</v>
      </c>
      <c r="AE27" s="81">
        <v>0</v>
      </c>
      <c r="AF27" s="81">
        <v>0</v>
      </c>
      <c r="AG27" s="81">
        <v>0</v>
      </c>
      <c r="AH27" s="81">
        <v>0</v>
      </c>
      <c r="AI27" s="82">
        <v>0</v>
      </c>
      <c r="AJ27" s="80">
        <v>0</v>
      </c>
      <c r="AK27" s="80">
        <v>0</v>
      </c>
      <c r="AL27" s="81">
        <v>0</v>
      </c>
      <c r="AM27" s="81">
        <v>0</v>
      </c>
      <c r="AN27" s="81">
        <v>0</v>
      </c>
      <c r="AO27" s="81">
        <v>0</v>
      </c>
      <c r="AP27" s="75">
        <f>SUM(AB27:AO27)*Z26</f>
        <v>0</v>
      </c>
      <c r="AQ27" s="167"/>
      <c r="AR27" s="90">
        <v>0</v>
      </c>
      <c r="AS27" s="100">
        <f>AQ26*AR27</f>
        <v>0</v>
      </c>
      <c r="AT27" s="171"/>
      <c r="AU27" s="90">
        <v>0</v>
      </c>
      <c r="AV27" s="100">
        <f>AT26*AU27</f>
        <v>0</v>
      </c>
      <c r="AW27" s="106">
        <f t="shared" si="2"/>
        <v>0</v>
      </c>
      <c r="AX27" s="107">
        <f t="shared" si="1"/>
        <v>0</v>
      </c>
    </row>
    <row r="28" spans="1:50" ht="30" customHeight="1" x14ac:dyDescent="0.4">
      <c r="A28" s="166">
        <v>13</v>
      </c>
      <c r="B28" s="11" t="s">
        <v>91</v>
      </c>
      <c r="C28" s="12" t="s">
        <v>57</v>
      </c>
      <c r="D28" s="13">
        <v>212000</v>
      </c>
      <c r="E28" s="13">
        <v>5200</v>
      </c>
      <c r="F28" s="14" t="s">
        <v>53</v>
      </c>
      <c r="G28" s="15" t="s">
        <v>49</v>
      </c>
      <c r="H28" s="15" t="s">
        <v>49</v>
      </c>
      <c r="I28" s="15" t="s">
        <v>49</v>
      </c>
      <c r="J28" s="15" t="s">
        <v>49</v>
      </c>
      <c r="K28" s="15" t="s">
        <v>49</v>
      </c>
      <c r="L28" s="15" t="s">
        <v>49</v>
      </c>
      <c r="M28" s="14" t="s">
        <v>49</v>
      </c>
      <c r="N28" s="14" t="s">
        <v>49</v>
      </c>
      <c r="O28" s="14">
        <v>6</v>
      </c>
      <c r="P28" s="14" t="s">
        <v>102</v>
      </c>
      <c r="Q28" s="14" t="s">
        <v>49</v>
      </c>
      <c r="R28" s="14" t="s">
        <v>49</v>
      </c>
      <c r="S28" s="52" t="s">
        <v>50</v>
      </c>
      <c r="T28" s="14" t="s">
        <v>80</v>
      </c>
      <c r="U28" s="14">
        <v>240</v>
      </c>
      <c r="V28" s="14" t="s">
        <v>49</v>
      </c>
      <c r="W28" s="15" t="s">
        <v>49</v>
      </c>
      <c r="X28" s="16" t="s">
        <v>49</v>
      </c>
      <c r="Y28" s="121">
        <v>0</v>
      </c>
      <c r="Z28" s="156">
        <v>13</v>
      </c>
      <c r="AA28" s="74">
        <f t="shared" si="3"/>
        <v>0</v>
      </c>
      <c r="AB28" s="77">
        <v>0</v>
      </c>
      <c r="AC28" s="78">
        <v>0</v>
      </c>
      <c r="AD28" s="78">
        <v>0</v>
      </c>
      <c r="AE28" s="78">
        <v>0</v>
      </c>
      <c r="AF28" s="78">
        <v>0</v>
      </c>
      <c r="AG28" s="78">
        <v>0</v>
      </c>
      <c r="AH28" s="78">
        <v>0</v>
      </c>
      <c r="AI28" s="79">
        <v>0</v>
      </c>
      <c r="AJ28" s="77">
        <v>0</v>
      </c>
      <c r="AK28" s="77">
        <v>0</v>
      </c>
      <c r="AL28" s="78">
        <v>0</v>
      </c>
      <c r="AM28" s="78">
        <v>0</v>
      </c>
      <c r="AN28" s="78">
        <v>0</v>
      </c>
      <c r="AO28" s="78">
        <v>0</v>
      </c>
      <c r="AP28" s="74">
        <f t="shared" si="0"/>
        <v>0</v>
      </c>
      <c r="AQ28" s="158">
        <v>460800</v>
      </c>
      <c r="AR28" s="88">
        <v>0</v>
      </c>
      <c r="AS28" s="99">
        <f t="shared" si="4"/>
        <v>0</v>
      </c>
      <c r="AT28" s="170">
        <v>115200</v>
      </c>
      <c r="AU28" s="88">
        <v>0</v>
      </c>
      <c r="AV28" s="99">
        <f t="shared" si="6"/>
        <v>0</v>
      </c>
      <c r="AW28" s="104">
        <f t="shared" si="2"/>
        <v>0</v>
      </c>
      <c r="AX28" s="105">
        <f t="shared" si="1"/>
        <v>0</v>
      </c>
    </row>
    <row r="29" spans="1:50" ht="30" customHeight="1" thickBot="1" x14ac:dyDescent="0.45">
      <c r="A29" s="155"/>
      <c r="B29" s="37"/>
      <c r="C29" s="18"/>
      <c r="D29" s="19"/>
      <c r="E29" s="19"/>
      <c r="F29" s="20"/>
      <c r="G29" s="21"/>
      <c r="H29" s="21"/>
      <c r="I29" s="21"/>
      <c r="J29" s="21"/>
      <c r="K29" s="21"/>
      <c r="L29" s="21"/>
      <c r="M29" s="20"/>
      <c r="N29" s="20"/>
      <c r="O29" s="20"/>
      <c r="P29" s="20"/>
      <c r="Q29" s="20"/>
      <c r="R29" s="20"/>
      <c r="S29" s="53"/>
      <c r="T29" s="20"/>
      <c r="U29" s="20"/>
      <c r="V29" s="20"/>
      <c r="W29" s="21"/>
      <c r="X29" s="22"/>
      <c r="Y29" s="122">
        <v>0</v>
      </c>
      <c r="Z29" s="157"/>
      <c r="AA29" s="75">
        <f>Z28*Y29</f>
        <v>0</v>
      </c>
      <c r="AB29" s="80">
        <v>0</v>
      </c>
      <c r="AC29" s="81">
        <v>0</v>
      </c>
      <c r="AD29" s="81">
        <v>0</v>
      </c>
      <c r="AE29" s="81">
        <v>0</v>
      </c>
      <c r="AF29" s="81">
        <v>0</v>
      </c>
      <c r="AG29" s="81">
        <v>0</v>
      </c>
      <c r="AH29" s="81">
        <v>0</v>
      </c>
      <c r="AI29" s="82">
        <v>0</v>
      </c>
      <c r="AJ29" s="80">
        <v>0</v>
      </c>
      <c r="AK29" s="80">
        <v>0</v>
      </c>
      <c r="AL29" s="81">
        <v>0</v>
      </c>
      <c r="AM29" s="81">
        <v>0</v>
      </c>
      <c r="AN29" s="81">
        <v>0</v>
      </c>
      <c r="AO29" s="81">
        <v>0</v>
      </c>
      <c r="AP29" s="75">
        <f>SUM(AB29:AO29)*Z28</f>
        <v>0</v>
      </c>
      <c r="AQ29" s="167"/>
      <c r="AR29" s="90">
        <v>0</v>
      </c>
      <c r="AS29" s="100">
        <f>AQ28*AR29</f>
        <v>0</v>
      </c>
      <c r="AT29" s="171"/>
      <c r="AU29" s="90">
        <v>0</v>
      </c>
      <c r="AV29" s="100">
        <f>AT28*AU29</f>
        <v>0</v>
      </c>
      <c r="AW29" s="106">
        <f t="shared" si="2"/>
        <v>0</v>
      </c>
      <c r="AX29" s="107">
        <f t="shared" si="1"/>
        <v>0</v>
      </c>
    </row>
    <row r="30" spans="1:50" ht="30" customHeight="1" x14ac:dyDescent="0.4">
      <c r="A30" s="166">
        <v>14</v>
      </c>
      <c r="B30" s="11" t="s">
        <v>92</v>
      </c>
      <c r="C30" s="12" t="s">
        <v>58</v>
      </c>
      <c r="D30" s="13">
        <v>540000</v>
      </c>
      <c r="E30" s="13">
        <v>8020</v>
      </c>
      <c r="F30" s="14" t="s">
        <v>53</v>
      </c>
      <c r="G30" s="15" t="s">
        <v>49</v>
      </c>
      <c r="H30" s="15" t="s">
        <v>49</v>
      </c>
      <c r="I30" s="15" t="s">
        <v>49</v>
      </c>
      <c r="J30" s="15" t="s">
        <v>49</v>
      </c>
      <c r="K30" s="15" t="s">
        <v>49</v>
      </c>
      <c r="L30" s="15" t="s">
        <v>49</v>
      </c>
      <c r="M30" s="14" t="s">
        <v>49</v>
      </c>
      <c r="N30" s="14" t="s">
        <v>49</v>
      </c>
      <c r="O30" s="14">
        <v>6</v>
      </c>
      <c r="P30" s="14" t="s">
        <v>102</v>
      </c>
      <c r="Q30" s="14" t="s">
        <v>49</v>
      </c>
      <c r="R30" s="14" t="s">
        <v>49</v>
      </c>
      <c r="S30" s="52" t="s">
        <v>50</v>
      </c>
      <c r="T30" s="14" t="s">
        <v>80</v>
      </c>
      <c r="U30" s="14">
        <v>240</v>
      </c>
      <c r="V30" s="14" t="s">
        <v>49</v>
      </c>
      <c r="W30" s="15" t="s">
        <v>49</v>
      </c>
      <c r="X30" s="16" t="s">
        <v>49</v>
      </c>
      <c r="Y30" s="121">
        <v>0</v>
      </c>
      <c r="Z30" s="156">
        <v>9</v>
      </c>
      <c r="AA30" s="74">
        <f t="shared" si="3"/>
        <v>0</v>
      </c>
      <c r="AB30" s="77">
        <v>0</v>
      </c>
      <c r="AC30" s="78">
        <v>0</v>
      </c>
      <c r="AD30" s="78">
        <v>0</v>
      </c>
      <c r="AE30" s="78">
        <v>0</v>
      </c>
      <c r="AF30" s="78">
        <v>0</v>
      </c>
      <c r="AG30" s="78">
        <v>0</v>
      </c>
      <c r="AH30" s="78">
        <v>0</v>
      </c>
      <c r="AI30" s="79">
        <v>0</v>
      </c>
      <c r="AJ30" s="77">
        <v>0</v>
      </c>
      <c r="AK30" s="77">
        <v>0</v>
      </c>
      <c r="AL30" s="78">
        <v>0</v>
      </c>
      <c r="AM30" s="78">
        <v>0</v>
      </c>
      <c r="AN30" s="78">
        <v>0</v>
      </c>
      <c r="AO30" s="78">
        <v>0</v>
      </c>
      <c r="AP30" s="74">
        <f t="shared" si="0"/>
        <v>0</v>
      </c>
      <c r="AQ30" s="158">
        <v>518400</v>
      </c>
      <c r="AR30" s="88">
        <v>0</v>
      </c>
      <c r="AS30" s="99">
        <f t="shared" si="4"/>
        <v>0</v>
      </c>
      <c r="AT30" s="170">
        <v>129600</v>
      </c>
      <c r="AU30" s="88">
        <v>0</v>
      </c>
      <c r="AV30" s="99">
        <f t="shared" si="6"/>
        <v>0</v>
      </c>
      <c r="AW30" s="104">
        <f t="shared" si="2"/>
        <v>0</v>
      </c>
      <c r="AX30" s="105">
        <f t="shared" si="1"/>
        <v>0</v>
      </c>
    </row>
    <row r="31" spans="1:50" ht="30" customHeight="1" thickBot="1" x14ac:dyDescent="0.45">
      <c r="A31" s="155"/>
      <c r="B31" s="37"/>
      <c r="C31" s="18"/>
      <c r="D31" s="19"/>
      <c r="E31" s="19"/>
      <c r="F31" s="20"/>
      <c r="G31" s="21"/>
      <c r="H31" s="21"/>
      <c r="I31" s="21"/>
      <c r="J31" s="21"/>
      <c r="K31" s="21"/>
      <c r="L31" s="21"/>
      <c r="M31" s="20"/>
      <c r="N31" s="20"/>
      <c r="O31" s="20"/>
      <c r="P31" s="20"/>
      <c r="Q31" s="20"/>
      <c r="R31" s="20"/>
      <c r="S31" s="53"/>
      <c r="T31" s="20"/>
      <c r="U31" s="20"/>
      <c r="V31" s="20"/>
      <c r="W31" s="21"/>
      <c r="X31" s="22"/>
      <c r="Y31" s="122">
        <v>0</v>
      </c>
      <c r="Z31" s="157"/>
      <c r="AA31" s="75">
        <f>Z30*Y31</f>
        <v>0</v>
      </c>
      <c r="AB31" s="80">
        <v>0</v>
      </c>
      <c r="AC31" s="81">
        <v>0</v>
      </c>
      <c r="AD31" s="81">
        <v>0</v>
      </c>
      <c r="AE31" s="81">
        <v>0</v>
      </c>
      <c r="AF31" s="81">
        <v>0</v>
      </c>
      <c r="AG31" s="81">
        <v>0</v>
      </c>
      <c r="AH31" s="81">
        <v>0</v>
      </c>
      <c r="AI31" s="82">
        <v>0</v>
      </c>
      <c r="AJ31" s="80">
        <v>0</v>
      </c>
      <c r="AK31" s="80">
        <v>0</v>
      </c>
      <c r="AL31" s="81">
        <v>0</v>
      </c>
      <c r="AM31" s="81">
        <v>0</v>
      </c>
      <c r="AN31" s="81">
        <v>0</v>
      </c>
      <c r="AO31" s="81">
        <v>0</v>
      </c>
      <c r="AP31" s="75">
        <f>SUM(AB31:AO31)*Z30</f>
        <v>0</v>
      </c>
      <c r="AQ31" s="167"/>
      <c r="AR31" s="90">
        <v>0</v>
      </c>
      <c r="AS31" s="100">
        <f>AQ30*AR31</f>
        <v>0</v>
      </c>
      <c r="AT31" s="171"/>
      <c r="AU31" s="90">
        <v>0</v>
      </c>
      <c r="AV31" s="100">
        <f>AT30*AU31</f>
        <v>0</v>
      </c>
      <c r="AW31" s="106">
        <f t="shared" si="2"/>
        <v>0</v>
      </c>
      <c r="AX31" s="107">
        <f t="shared" si="1"/>
        <v>0</v>
      </c>
    </row>
    <row r="32" spans="1:50" ht="30" customHeight="1" x14ac:dyDescent="0.4">
      <c r="A32" s="166">
        <v>15</v>
      </c>
      <c r="B32" s="11" t="s">
        <v>93</v>
      </c>
      <c r="C32" s="12" t="s">
        <v>59</v>
      </c>
      <c r="D32" s="13">
        <v>600000</v>
      </c>
      <c r="E32" s="13">
        <v>8020</v>
      </c>
      <c r="F32" s="14" t="s">
        <v>53</v>
      </c>
      <c r="G32" s="15" t="s">
        <v>49</v>
      </c>
      <c r="H32" s="15" t="s">
        <v>49</v>
      </c>
      <c r="I32" s="15" t="s">
        <v>49</v>
      </c>
      <c r="J32" s="15" t="s">
        <v>49</v>
      </c>
      <c r="K32" s="15" t="s">
        <v>49</v>
      </c>
      <c r="L32" s="15" t="s">
        <v>49</v>
      </c>
      <c r="M32" s="14" t="s">
        <v>49</v>
      </c>
      <c r="N32" s="14" t="s">
        <v>49</v>
      </c>
      <c r="O32" s="14">
        <v>6</v>
      </c>
      <c r="P32" s="14" t="s">
        <v>102</v>
      </c>
      <c r="Q32" s="14" t="s">
        <v>49</v>
      </c>
      <c r="R32" s="14" t="s">
        <v>49</v>
      </c>
      <c r="S32" s="52" t="s">
        <v>50</v>
      </c>
      <c r="T32" s="14" t="s">
        <v>80</v>
      </c>
      <c r="U32" s="14">
        <v>240</v>
      </c>
      <c r="V32" s="14" t="s">
        <v>49</v>
      </c>
      <c r="W32" s="15" t="s">
        <v>49</v>
      </c>
      <c r="X32" s="16" t="s">
        <v>49</v>
      </c>
      <c r="Y32" s="121">
        <v>0</v>
      </c>
      <c r="Z32" s="156">
        <v>7</v>
      </c>
      <c r="AA32" s="74">
        <f t="shared" ref="AA32" si="7">Z32*Y32</f>
        <v>0</v>
      </c>
      <c r="AB32" s="77">
        <v>0</v>
      </c>
      <c r="AC32" s="78">
        <v>0</v>
      </c>
      <c r="AD32" s="78">
        <v>0</v>
      </c>
      <c r="AE32" s="78">
        <v>0</v>
      </c>
      <c r="AF32" s="78">
        <v>0</v>
      </c>
      <c r="AG32" s="78">
        <v>0</v>
      </c>
      <c r="AH32" s="78">
        <v>0</v>
      </c>
      <c r="AI32" s="79">
        <v>0</v>
      </c>
      <c r="AJ32" s="77">
        <v>0</v>
      </c>
      <c r="AK32" s="77">
        <v>0</v>
      </c>
      <c r="AL32" s="78">
        <v>0</v>
      </c>
      <c r="AM32" s="78">
        <v>0</v>
      </c>
      <c r="AN32" s="78">
        <v>0</v>
      </c>
      <c r="AO32" s="78">
        <v>0</v>
      </c>
      <c r="AP32" s="74">
        <f t="shared" si="0"/>
        <v>0</v>
      </c>
      <c r="AQ32" s="158">
        <v>138240</v>
      </c>
      <c r="AR32" s="88">
        <v>0</v>
      </c>
      <c r="AS32" s="99">
        <f t="shared" ref="AS32" si="8">AQ32*AR32</f>
        <v>0</v>
      </c>
      <c r="AT32" s="170">
        <v>34560</v>
      </c>
      <c r="AU32" s="88">
        <v>0</v>
      </c>
      <c r="AV32" s="99">
        <f t="shared" si="6"/>
        <v>0</v>
      </c>
      <c r="AW32" s="104">
        <f t="shared" si="2"/>
        <v>0</v>
      </c>
      <c r="AX32" s="105">
        <f t="shared" si="1"/>
        <v>0</v>
      </c>
    </row>
    <row r="33" spans="1:50" ht="30" customHeight="1" thickBot="1" x14ac:dyDescent="0.45">
      <c r="A33" s="154"/>
      <c r="B33" s="44"/>
      <c r="C33" s="45"/>
      <c r="D33" s="46"/>
      <c r="E33" s="46"/>
      <c r="F33" s="47"/>
      <c r="G33" s="48"/>
      <c r="H33" s="48"/>
      <c r="I33" s="48"/>
      <c r="J33" s="48"/>
      <c r="K33" s="48"/>
      <c r="L33" s="48"/>
      <c r="M33" s="47"/>
      <c r="N33" s="47"/>
      <c r="O33" s="47"/>
      <c r="P33" s="47"/>
      <c r="Q33" s="47"/>
      <c r="R33" s="47"/>
      <c r="S33" s="55"/>
      <c r="T33" s="47"/>
      <c r="U33" s="47"/>
      <c r="V33" s="47"/>
      <c r="W33" s="49"/>
      <c r="X33" s="50"/>
      <c r="Y33" s="123">
        <v>0</v>
      </c>
      <c r="Z33" s="172"/>
      <c r="AA33" s="119">
        <f>Z32*Y33</f>
        <v>0</v>
      </c>
      <c r="AB33" s="86">
        <v>0</v>
      </c>
      <c r="AC33" s="120">
        <v>0</v>
      </c>
      <c r="AD33" s="120">
        <v>0</v>
      </c>
      <c r="AE33" s="120">
        <v>0</v>
      </c>
      <c r="AF33" s="120">
        <v>0</v>
      </c>
      <c r="AG33" s="120">
        <v>0</v>
      </c>
      <c r="AH33" s="120">
        <v>0</v>
      </c>
      <c r="AI33" s="85">
        <v>0</v>
      </c>
      <c r="AJ33" s="86">
        <v>0</v>
      </c>
      <c r="AK33" s="86">
        <v>0</v>
      </c>
      <c r="AL33" s="120">
        <v>0</v>
      </c>
      <c r="AM33" s="120">
        <v>0</v>
      </c>
      <c r="AN33" s="120">
        <v>0</v>
      </c>
      <c r="AO33" s="120">
        <v>0</v>
      </c>
      <c r="AP33" s="87">
        <f>SUM(AB33:AO33)*Z32</f>
        <v>0</v>
      </c>
      <c r="AQ33" s="173"/>
      <c r="AR33" s="102">
        <v>0</v>
      </c>
      <c r="AS33" s="103">
        <f>AQ32*AR33</f>
        <v>0</v>
      </c>
      <c r="AT33" s="174"/>
      <c r="AU33" s="102">
        <v>0</v>
      </c>
      <c r="AV33" s="103">
        <f>AT32*AU33</f>
        <v>0</v>
      </c>
      <c r="AW33" s="108">
        <f t="shared" si="2"/>
        <v>0</v>
      </c>
      <c r="AX33" s="109">
        <f t="shared" si="1"/>
        <v>0</v>
      </c>
    </row>
    <row r="34" spans="1:50" ht="30" customHeight="1" thickTop="1" thickBot="1" x14ac:dyDescent="0.4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4"/>
      <c r="Y34" s="5"/>
      <c r="Z34" s="70">
        <f>SUBTOTAL(9,Z4:Z33)</f>
        <v>253</v>
      </c>
      <c r="AA34" s="98">
        <f>SUBTOTAL(9,AA4:AA33)</f>
        <v>0</v>
      </c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2"/>
      <c r="AP34" s="60">
        <f>SUBTOTAL(9,AP4:AP33)</f>
        <v>0</v>
      </c>
      <c r="AQ34" s="175">
        <f>SUBTOTAL(9,AQ4:AQ33)</f>
        <v>9219760</v>
      </c>
      <c r="AR34" s="176"/>
      <c r="AS34" s="59">
        <f>SUBTOTAL(9,AS4:AS33)</f>
        <v>0</v>
      </c>
      <c r="AT34" s="177">
        <f>SUBTOTAL(9,AT4:AT33)</f>
        <v>1319840</v>
      </c>
      <c r="AU34" s="178"/>
      <c r="AV34" s="59">
        <f>SUBTOTAL(9,AV4:AV33)</f>
        <v>0</v>
      </c>
      <c r="AW34" s="57">
        <f>SUBTOTAL(9,AW4:AW33)</f>
        <v>0</v>
      </c>
      <c r="AX34" s="58">
        <f>SUBTOTAL(9,AX4:AX33)</f>
        <v>0</v>
      </c>
    </row>
    <row r="35" spans="1:50" ht="15" thickTop="1" x14ac:dyDescent="0.3">
      <c r="B35" s="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6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2"/>
      <c r="AP35" s="2"/>
      <c r="AQ35" s="5"/>
      <c r="AR35" s="5"/>
      <c r="AS35" s="5"/>
      <c r="AT35" s="5"/>
      <c r="AU35" s="5"/>
      <c r="AV35" s="5"/>
      <c r="AW35" s="5"/>
      <c r="AX35" s="5"/>
    </row>
    <row r="36" spans="1:50" ht="15" thickBot="1" x14ac:dyDescent="0.35">
      <c r="B36" s="2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6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2"/>
      <c r="AP36" s="2"/>
      <c r="AQ36" s="5"/>
      <c r="AR36" s="5"/>
      <c r="AS36" s="5"/>
      <c r="AT36" s="5"/>
      <c r="AU36" s="5"/>
      <c r="AV36" s="5"/>
      <c r="AW36" s="5"/>
      <c r="AX36" s="5"/>
    </row>
    <row r="37" spans="1:50" ht="23.25" customHeight="1" thickTop="1" thickBot="1" x14ac:dyDescent="0.35">
      <c r="A37" s="34"/>
      <c r="B37" s="10" t="s">
        <v>106</v>
      </c>
      <c r="C37" s="132" t="s">
        <v>0</v>
      </c>
      <c r="D37" s="126"/>
      <c r="E37" s="126"/>
      <c r="F37" s="126"/>
      <c r="G37" s="126"/>
      <c r="H37" s="126"/>
      <c r="I37" s="126"/>
      <c r="J37" s="126"/>
      <c r="K37" s="126" t="s">
        <v>0</v>
      </c>
      <c r="L37" s="126"/>
      <c r="M37" s="126"/>
      <c r="N37" s="126"/>
      <c r="O37" s="126"/>
      <c r="P37" s="126"/>
      <c r="Q37" s="126"/>
      <c r="R37" s="126"/>
      <c r="S37" s="126"/>
      <c r="T37" s="126" t="s">
        <v>0</v>
      </c>
      <c r="U37" s="126"/>
      <c r="V37" s="126"/>
      <c r="W37" s="126"/>
      <c r="X37" s="127"/>
      <c r="Y37" s="125" t="s">
        <v>1</v>
      </c>
      <c r="Z37" s="126"/>
      <c r="AA37" s="127"/>
      <c r="AB37" s="125" t="s">
        <v>2</v>
      </c>
      <c r="AC37" s="126"/>
      <c r="AD37" s="126"/>
      <c r="AE37" s="126"/>
      <c r="AF37" s="126"/>
      <c r="AG37" s="126"/>
      <c r="AH37" s="126"/>
      <c r="AI37" s="126"/>
      <c r="AJ37" s="126" t="s">
        <v>2</v>
      </c>
      <c r="AK37" s="126"/>
      <c r="AL37" s="126"/>
      <c r="AM37" s="126"/>
      <c r="AN37" s="126"/>
      <c r="AO37" s="126"/>
      <c r="AP37" s="127"/>
      <c r="AQ37" s="125" t="s">
        <v>3</v>
      </c>
      <c r="AR37" s="126"/>
      <c r="AS37" s="126"/>
      <c r="AT37" s="126"/>
      <c r="AU37" s="126"/>
      <c r="AV37" s="126"/>
      <c r="AW37" s="127"/>
      <c r="AX37" s="24" t="s">
        <v>105</v>
      </c>
    </row>
    <row r="38" spans="1:50" ht="18.75" customHeight="1" thickTop="1" x14ac:dyDescent="0.3">
      <c r="A38" s="35"/>
      <c r="B38" s="179" t="s">
        <v>111</v>
      </c>
      <c r="C38" s="130" t="s">
        <v>4</v>
      </c>
      <c r="D38" s="131" t="s">
        <v>5</v>
      </c>
      <c r="E38" s="131" t="s">
        <v>6</v>
      </c>
      <c r="F38" s="131" t="s">
        <v>60</v>
      </c>
      <c r="G38" s="131" t="s">
        <v>61</v>
      </c>
      <c r="H38" s="131" t="s">
        <v>10</v>
      </c>
      <c r="I38" s="131" t="s">
        <v>62</v>
      </c>
      <c r="J38" s="134" t="s">
        <v>15</v>
      </c>
      <c r="K38" s="131" t="s">
        <v>101</v>
      </c>
      <c r="L38" s="131" t="s">
        <v>16</v>
      </c>
      <c r="M38" s="131" t="s">
        <v>17</v>
      </c>
      <c r="N38" s="131" t="s">
        <v>18</v>
      </c>
      <c r="O38" s="131" t="s">
        <v>19</v>
      </c>
      <c r="P38" s="131" t="s">
        <v>63</v>
      </c>
      <c r="Q38" s="131" t="s">
        <v>21</v>
      </c>
      <c r="R38" s="181"/>
      <c r="S38" s="181"/>
      <c r="T38" s="181"/>
      <c r="U38" s="181"/>
      <c r="V38" s="181"/>
      <c r="W38" s="183"/>
      <c r="X38" s="184"/>
      <c r="Y38" s="136" t="s">
        <v>23</v>
      </c>
      <c r="Z38" s="137" t="s">
        <v>24</v>
      </c>
      <c r="AA38" s="138" t="s">
        <v>25</v>
      </c>
      <c r="AB38" s="139" t="s">
        <v>64</v>
      </c>
      <c r="AC38" s="131" t="s">
        <v>65</v>
      </c>
      <c r="AD38" s="131" t="s">
        <v>66</v>
      </c>
      <c r="AE38" s="131" t="s">
        <v>67</v>
      </c>
      <c r="AF38" s="131" t="s">
        <v>68</v>
      </c>
      <c r="AG38" s="131" t="s">
        <v>69</v>
      </c>
      <c r="AH38" s="131" t="s">
        <v>70</v>
      </c>
      <c r="AI38" s="194" t="s">
        <v>71</v>
      </c>
      <c r="AJ38" s="196" t="s">
        <v>72</v>
      </c>
      <c r="AK38" s="186" t="s">
        <v>73</v>
      </c>
      <c r="AL38" s="186" t="s">
        <v>74</v>
      </c>
      <c r="AM38" s="186" t="s">
        <v>75</v>
      </c>
      <c r="AN38" s="186" t="s">
        <v>76</v>
      </c>
      <c r="AO38" s="186" t="s">
        <v>77</v>
      </c>
      <c r="AP38" s="187" t="s">
        <v>41</v>
      </c>
      <c r="AQ38" s="189" t="s">
        <v>42</v>
      </c>
      <c r="AR38" s="190"/>
      <c r="AS38" s="190"/>
      <c r="AT38" s="191" t="s">
        <v>43</v>
      </c>
      <c r="AU38" s="192"/>
      <c r="AV38" s="193"/>
      <c r="AW38" s="147" t="s">
        <v>44</v>
      </c>
      <c r="AX38" s="149" t="s">
        <v>45</v>
      </c>
    </row>
    <row r="39" spans="1:50" ht="60" customHeight="1" thickBot="1" x14ac:dyDescent="0.35">
      <c r="A39" s="36"/>
      <c r="B39" s="180"/>
      <c r="C39" s="130"/>
      <c r="D39" s="131"/>
      <c r="E39" s="131"/>
      <c r="F39" s="131"/>
      <c r="G39" s="131"/>
      <c r="H39" s="131"/>
      <c r="I39" s="131"/>
      <c r="J39" s="134"/>
      <c r="K39" s="131"/>
      <c r="L39" s="131"/>
      <c r="M39" s="131"/>
      <c r="N39" s="131"/>
      <c r="O39" s="131"/>
      <c r="P39" s="131"/>
      <c r="Q39" s="131"/>
      <c r="R39" s="182"/>
      <c r="S39" s="182"/>
      <c r="T39" s="182"/>
      <c r="U39" s="182"/>
      <c r="V39" s="182"/>
      <c r="W39" s="183"/>
      <c r="X39" s="185"/>
      <c r="Y39" s="136"/>
      <c r="Z39" s="137"/>
      <c r="AA39" s="138"/>
      <c r="AB39" s="139"/>
      <c r="AC39" s="131"/>
      <c r="AD39" s="131"/>
      <c r="AE39" s="131"/>
      <c r="AF39" s="131"/>
      <c r="AG39" s="131"/>
      <c r="AH39" s="131"/>
      <c r="AI39" s="195"/>
      <c r="AJ39" s="196"/>
      <c r="AK39" s="186"/>
      <c r="AL39" s="186"/>
      <c r="AM39" s="186"/>
      <c r="AN39" s="186"/>
      <c r="AO39" s="186"/>
      <c r="AP39" s="188"/>
      <c r="AQ39" s="26" t="s">
        <v>46</v>
      </c>
      <c r="AR39" s="25" t="s">
        <v>47</v>
      </c>
      <c r="AS39" s="25" t="s">
        <v>48</v>
      </c>
      <c r="AT39" s="27" t="s">
        <v>46</v>
      </c>
      <c r="AU39" s="25" t="s">
        <v>47</v>
      </c>
      <c r="AV39" s="28" t="s">
        <v>48</v>
      </c>
      <c r="AW39" s="148"/>
      <c r="AX39" s="150"/>
    </row>
    <row r="40" spans="1:50" ht="30" customHeight="1" thickTop="1" x14ac:dyDescent="0.4">
      <c r="A40" s="154">
        <v>16</v>
      </c>
      <c r="B40" s="11" t="s">
        <v>99</v>
      </c>
      <c r="C40" s="12">
        <v>136</v>
      </c>
      <c r="D40" s="13">
        <v>1000000</v>
      </c>
      <c r="E40" s="13">
        <v>12600</v>
      </c>
      <c r="F40" s="51" t="s">
        <v>78</v>
      </c>
      <c r="G40" s="15" t="s">
        <v>49</v>
      </c>
      <c r="H40" s="15" t="s">
        <v>49</v>
      </c>
      <c r="I40" s="15" t="s">
        <v>49</v>
      </c>
      <c r="J40" s="14">
        <v>2</v>
      </c>
      <c r="K40" s="14" t="s">
        <v>104</v>
      </c>
      <c r="L40" s="14" t="s">
        <v>49</v>
      </c>
      <c r="M40" s="14" t="s">
        <v>49</v>
      </c>
      <c r="N40" s="14" t="s">
        <v>98</v>
      </c>
      <c r="O40" s="14">
        <v>600</v>
      </c>
      <c r="P40" s="14">
        <v>280</v>
      </c>
      <c r="Q40" s="14" t="s">
        <v>49</v>
      </c>
      <c r="R40" s="61"/>
      <c r="S40" s="61"/>
      <c r="T40" s="61"/>
      <c r="U40" s="61"/>
      <c r="V40" s="61"/>
      <c r="W40" s="62"/>
      <c r="X40" s="61"/>
      <c r="Y40" s="71">
        <v>0</v>
      </c>
      <c r="Z40" s="156">
        <v>1</v>
      </c>
      <c r="AA40" s="74">
        <f>Z40*Y40</f>
        <v>0</v>
      </c>
      <c r="AB40" s="77">
        <v>0</v>
      </c>
      <c r="AC40" s="78">
        <v>0</v>
      </c>
      <c r="AD40" s="78">
        <v>0</v>
      </c>
      <c r="AE40" s="78">
        <v>0</v>
      </c>
      <c r="AF40" s="78">
        <v>0</v>
      </c>
      <c r="AG40" s="78">
        <v>0</v>
      </c>
      <c r="AH40" s="78">
        <v>0</v>
      </c>
      <c r="AI40" s="79">
        <v>0</v>
      </c>
      <c r="AJ40" s="77">
        <v>0</v>
      </c>
      <c r="AK40" s="78">
        <v>0</v>
      </c>
      <c r="AL40" s="78">
        <v>0</v>
      </c>
      <c r="AM40" s="78">
        <v>0</v>
      </c>
      <c r="AN40" s="78">
        <v>0</v>
      </c>
      <c r="AO40" s="78">
        <v>0</v>
      </c>
      <c r="AP40" s="74">
        <f>SUM(AB40:AO40)*Z40</f>
        <v>0</v>
      </c>
      <c r="AQ40" s="158">
        <v>2000000</v>
      </c>
      <c r="AR40" s="88">
        <v>0</v>
      </c>
      <c r="AS40" s="89">
        <f>AQ40*AR40</f>
        <v>0</v>
      </c>
      <c r="AT40" s="160" t="s">
        <v>51</v>
      </c>
      <c r="AU40" s="161"/>
      <c r="AV40" s="162"/>
      <c r="AW40" s="93">
        <f>AS40+AV40</f>
        <v>0</v>
      </c>
      <c r="AX40" s="94">
        <f>AW40+AP40+AA40</f>
        <v>0</v>
      </c>
    </row>
    <row r="41" spans="1:50" ht="30" customHeight="1" thickBot="1" x14ac:dyDescent="0.45">
      <c r="A41" s="155"/>
      <c r="B41" s="17"/>
      <c r="C41" s="29"/>
      <c r="D41" s="30"/>
      <c r="E41" s="30"/>
      <c r="F41" s="31"/>
      <c r="G41" s="32"/>
      <c r="H41" s="32"/>
      <c r="I41" s="32"/>
      <c r="J41" s="31"/>
      <c r="K41" s="31"/>
      <c r="L41" s="31"/>
      <c r="M41" s="31"/>
      <c r="N41" s="31"/>
      <c r="O41" s="31"/>
      <c r="P41" s="31"/>
      <c r="Q41" s="31"/>
      <c r="R41" s="63"/>
      <c r="S41" s="63"/>
      <c r="T41" s="63"/>
      <c r="U41" s="63"/>
      <c r="V41" s="63"/>
      <c r="W41" s="32"/>
      <c r="X41" s="63"/>
      <c r="Y41" s="72">
        <v>0</v>
      </c>
      <c r="Z41" s="157"/>
      <c r="AA41" s="75">
        <f>Z40*Y41</f>
        <v>0</v>
      </c>
      <c r="AB41" s="80">
        <v>0</v>
      </c>
      <c r="AC41" s="81">
        <v>0</v>
      </c>
      <c r="AD41" s="81">
        <v>0</v>
      </c>
      <c r="AE41" s="81">
        <v>0</v>
      </c>
      <c r="AF41" s="81">
        <v>0</v>
      </c>
      <c r="AG41" s="81">
        <v>0</v>
      </c>
      <c r="AH41" s="81">
        <v>0</v>
      </c>
      <c r="AI41" s="82">
        <v>0</v>
      </c>
      <c r="AJ41" s="80">
        <v>0</v>
      </c>
      <c r="AK41" s="81">
        <v>0</v>
      </c>
      <c r="AL41" s="81">
        <v>0</v>
      </c>
      <c r="AM41" s="81">
        <v>0</v>
      </c>
      <c r="AN41" s="81">
        <v>0</v>
      </c>
      <c r="AO41" s="81">
        <v>0</v>
      </c>
      <c r="AP41" s="75">
        <f>SUM(AB41:AO41)*Z40</f>
        <v>0</v>
      </c>
      <c r="AQ41" s="159"/>
      <c r="AR41" s="90">
        <v>0</v>
      </c>
      <c r="AS41" s="91">
        <f>AQ40*AR41</f>
        <v>0</v>
      </c>
      <c r="AT41" s="163" t="s">
        <v>51</v>
      </c>
      <c r="AU41" s="164"/>
      <c r="AV41" s="165"/>
      <c r="AW41" s="95">
        <f t="shared" ref="AW41:AW43" si="9">AS41+AV41</f>
        <v>0</v>
      </c>
      <c r="AX41" s="96">
        <f>AW41+AP41+AA41</f>
        <v>0</v>
      </c>
    </row>
    <row r="42" spans="1:50" ht="30" customHeight="1" x14ac:dyDescent="0.4">
      <c r="A42" s="166">
        <v>17</v>
      </c>
      <c r="B42" s="11" t="s">
        <v>94</v>
      </c>
      <c r="C42" s="12" t="s">
        <v>109</v>
      </c>
      <c r="D42" s="13">
        <v>1700000</v>
      </c>
      <c r="E42" s="13">
        <v>16200</v>
      </c>
      <c r="F42" s="51" t="s">
        <v>78</v>
      </c>
      <c r="G42" s="15" t="s">
        <v>49</v>
      </c>
      <c r="H42" s="15" t="s">
        <v>49</v>
      </c>
      <c r="I42" s="15" t="s">
        <v>49</v>
      </c>
      <c r="J42" s="14">
        <v>8</v>
      </c>
      <c r="K42" s="14" t="s">
        <v>108</v>
      </c>
      <c r="L42" s="14" t="s">
        <v>49</v>
      </c>
      <c r="M42" s="14" t="s">
        <v>49</v>
      </c>
      <c r="N42" s="14" t="s">
        <v>97</v>
      </c>
      <c r="O42" s="14">
        <v>600</v>
      </c>
      <c r="P42" s="14">
        <v>240</v>
      </c>
      <c r="Q42" s="14" t="s">
        <v>49</v>
      </c>
      <c r="R42" s="61"/>
      <c r="S42" s="61"/>
      <c r="T42" s="61"/>
      <c r="U42" s="61"/>
      <c r="V42" s="61"/>
      <c r="W42" s="62"/>
      <c r="X42" s="61"/>
      <c r="Y42" s="71">
        <v>0</v>
      </c>
      <c r="Z42" s="156">
        <v>1</v>
      </c>
      <c r="AA42" s="74">
        <f t="shared" ref="AA42" si="10">Z42*Y42</f>
        <v>0</v>
      </c>
      <c r="AB42" s="77">
        <v>0</v>
      </c>
      <c r="AC42" s="78">
        <v>0</v>
      </c>
      <c r="AD42" s="78">
        <v>0</v>
      </c>
      <c r="AE42" s="78">
        <v>0</v>
      </c>
      <c r="AF42" s="78">
        <v>0</v>
      </c>
      <c r="AG42" s="78">
        <v>0</v>
      </c>
      <c r="AH42" s="78">
        <v>0</v>
      </c>
      <c r="AI42" s="79">
        <v>0</v>
      </c>
      <c r="AJ42" s="77">
        <v>0</v>
      </c>
      <c r="AK42" s="78">
        <v>0</v>
      </c>
      <c r="AL42" s="78">
        <v>0</v>
      </c>
      <c r="AM42" s="78">
        <v>0</v>
      </c>
      <c r="AN42" s="78">
        <v>0</v>
      </c>
      <c r="AO42" s="78">
        <v>0</v>
      </c>
      <c r="AP42" s="74">
        <f>SUM(AB42:AO42)*Z42</f>
        <v>0</v>
      </c>
      <c r="AQ42" s="158">
        <v>1500000</v>
      </c>
      <c r="AR42" s="88">
        <v>0</v>
      </c>
      <c r="AS42" s="89">
        <f t="shared" ref="AS42" si="11">AQ42*AR42</f>
        <v>0</v>
      </c>
      <c r="AT42" s="170">
        <v>500000</v>
      </c>
      <c r="AU42" s="88">
        <v>0</v>
      </c>
      <c r="AV42" s="89">
        <f t="shared" ref="AV42" si="12">AT42*AU42</f>
        <v>0</v>
      </c>
      <c r="AW42" s="93">
        <f t="shared" si="9"/>
        <v>0</v>
      </c>
      <c r="AX42" s="94">
        <f>AW42+AP42+AA42</f>
        <v>0</v>
      </c>
    </row>
    <row r="43" spans="1:50" ht="30" customHeight="1" thickBot="1" x14ac:dyDescent="0.4">
      <c r="A43" s="155"/>
      <c r="B43" s="17"/>
      <c r="C43" s="29"/>
      <c r="D43" s="30"/>
      <c r="E43" s="30"/>
      <c r="F43" s="31"/>
      <c r="G43" s="32"/>
      <c r="H43" s="32"/>
      <c r="I43" s="32"/>
      <c r="J43" s="31"/>
      <c r="K43" s="31"/>
      <c r="L43" s="31"/>
      <c r="M43" s="31"/>
      <c r="N43" s="31"/>
      <c r="O43" s="31"/>
      <c r="P43" s="31"/>
      <c r="Q43" s="31"/>
      <c r="R43" s="64"/>
      <c r="S43" s="65"/>
      <c r="T43" s="65"/>
      <c r="U43" s="65"/>
      <c r="V43" s="65"/>
      <c r="W43" s="33"/>
      <c r="X43" s="65"/>
      <c r="Y43" s="73">
        <v>0</v>
      </c>
      <c r="Z43" s="157"/>
      <c r="AA43" s="75">
        <f>Z42*Y43</f>
        <v>0</v>
      </c>
      <c r="AB43" s="83">
        <v>0</v>
      </c>
      <c r="AC43" s="84">
        <v>0</v>
      </c>
      <c r="AD43" s="84">
        <v>0</v>
      </c>
      <c r="AE43" s="84">
        <v>0</v>
      </c>
      <c r="AF43" s="84">
        <v>0</v>
      </c>
      <c r="AG43" s="84">
        <v>0</v>
      </c>
      <c r="AH43" s="84">
        <v>0</v>
      </c>
      <c r="AI43" s="85">
        <v>0</v>
      </c>
      <c r="AJ43" s="86">
        <v>0</v>
      </c>
      <c r="AK43" s="84">
        <v>0</v>
      </c>
      <c r="AL43" s="84">
        <v>0</v>
      </c>
      <c r="AM43" s="84">
        <v>0</v>
      </c>
      <c r="AN43" s="84">
        <v>0</v>
      </c>
      <c r="AO43" s="84">
        <v>0</v>
      </c>
      <c r="AP43" s="87">
        <f>SUM(AB43:AO43)*Z42</f>
        <v>0</v>
      </c>
      <c r="AQ43" s="167"/>
      <c r="AR43" s="90">
        <v>0</v>
      </c>
      <c r="AS43" s="92">
        <f>AQ42*AR43</f>
        <v>0</v>
      </c>
      <c r="AT43" s="174"/>
      <c r="AU43" s="90">
        <v>0</v>
      </c>
      <c r="AV43" s="92">
        <f>AT42*AU43</f>
        <v>0</v>
      </c>
      <c r="AW43" s="95">
        <f t="shared" si="9"/>
        <v>0</v>
      </c>
      <c r="AX43" s="96">
        <f>AW43+AP43+AA43</f>
        <v>0</v>
      </c>
    </row>
    <row r="44" spans="1:50" ht="30" customHeight="1" thickTop="1" thickBot="1" x14ac:dyDescent="0.4">
      <c r="A44" s="3"/>
      <c r="B44" s="3"/>
      <c r="C44" s="197"/>
      <c r="D44" s="198"/>
      <c r="E44" s="198"/>
      <c r="F44" s="198"/>
      <c r="G44" s="198"/>
      <c r="H44" s="198"/>
      <c r="I44" s="198"/>
      <c r="J44" s="198"/>
      <c r="K44" s="4"/>
      <c r="L44" s="4"/>
      <c r="M44" s="4"/>
      <c r="N44" s="4"/>
      <c r="O44" s="4"/>
      <c r="P44" s="4"/>
      <c r="Q44" s="4"/>
      <c r="R44" s="5"/>
      <c r="S44" s="5"/>
      <c r="T44" s="5"/>
      <c r="U44" s="5"/>
      <c r="V44" s="5"/>
      <c r="W44" s="4"/>
      <c r="X44" s="5"/>
      <c r="Y44" s="5"/>
      <c r="Z44" s="70">
        <f>SUBTOTAL(9,Z40:Z43)</f>
        <v>2</v>
      </c>
      <c r="AA44" s="76">
        <f>SUBTOTAL(9,AA40:AA43)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7"/>
      <c r="AP44" s="56">
        <f>SUBTOTAL(9,AP40:AP43)</f>
        <v>0</v>
      </c>
      <c r="AQ44" s="199">
        <f>SUBTOTAL(9,AQ40:AQ43)</f>
        <v>3500000</v>
      </c>
      <c r="AR44" s="200"/>
      <c r="AS44" s="66">
        <f>SUBTOTAL(9,AS40:AS43)</f>
        <v>0</v>
      </c>
      <c r="AT44" s="201">
        <f>SUBTOTAL(9,AT40:AT43)</f>
        <v>500000</v>
      </c>
      <c r="AU44" s="202"/>
      <c r="AV44" s="67">
        <f>SUBTOTAL(9,AV40:AV43)</f>
        <v>0</v>
      </c>
      <c r="AW44" s="68">
        <f>SUBTOTAL(9,AW40:AW43)</f>
        <v>0</v>
      </c>
      <c r="AX44" s="69">
        <f>SUBTOTAL(9,AX40:AX43)</f>
        <v>0</v>
      </c>
    </row>
    <row r="45" spans="1:50" ht="15" thickTop="1" x14ac:dyDescent="0.3">
      <c r="A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Q45"/>
      <c r="AR45"/>
      <c r="AS45"/>
      <c r="AT45"/>
      <c r="AU45"/>
      <c r="AV45"/>
      <c r="AW45"/>
      <c r="AX45"/>
    </row>
    <row r="46" spans="1:50" x14ac:dyDescent="0.3">
      <c r="A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Q46"/>
      <c r="AR46"/>
      <c r="AS46"/>
      <c r="AT46"/>
      <c r="AU46"/>
      <c r="AV46"/>
      <c r="AW46"/>
      <c r="AX46"/>
    </row>
    <row r="47" spans="1:50" x14ac:dyDescent="0.3">
      <c r="A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Q47"/>
      <c r="AR47"/>
      <c r="AS47"/>
      <c r="AT47"/>
      <c r="AU47"/>
      <c r="AV47"/>
      <c r="AW47"/>
      <c r="AX47"/>
    </row>
    <row r="48" spans="1:50" x14ac:dyDescent="0.3">
      <c r="A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Q48"/>
      <c r="AR48"/>
      <c r="AS48"/>
      <c r="AT48"/>
      <c r="AU48"/>
      <c r="AV48"/>
      <c r="AW48"/>
      <c r="AX48"/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</sheetData>
  <sheetProtection algorithmName="SHA-512" hashValue="lu1iUVDVrKGteEq6cZP4+g3aByWJU5TnO4ZhNGF9+J9IN/U2sXwwyyrnZCdVRO9BTzA29/WomD+j99sxirEuuw==" saltValue="Dfn94nFWiKC2utaz0Xis6w==" spinCount="100000" sheet="1" objects="1" scenarios="1"/>
  <mergeCells count="185">
    <mergeCell ref="C44:J44"/>
    <mergeCell ref="AQ44:AR44"/>
    <mergeCell ref="AT44:AU44"/>
    <mergeCell ref="A40:A41"/>
    <mergeCell ref="Z40:Z41"/>
    <mergeCell ref="AQ40:AQ41"/>
    <mergeCell ref="AT40:AV40"/>
    <mergeCell ref="AT41:AV41"/>
    <mergeCell ref="A42:A43"/>
    <mergeCell ref="Z42:Z43"/>
    <mergeCell ref="AQ42:AQ43"/>
    <mergeCell ref="AT42:AT43"/>
    <mergeCell ref="AQ38:AS38"/>
    <mergeCell ref="AT38:AV38"/>
    <mergeCell ref="AW38:AW39"/>
    <mergeCell ref="AX38:AX39"/>
    <mergeCell ref="AI38:AI39"/>
    <mergeCell ref="AJ38:AJ39"/>
    <mergeCell ref="AK38:AK39"/>
    <mergeCell ref="AL38:AL39"/>
    <mergeCell ref="AM38:AM39"/>
    <mergeCell ref="AN38:AN39"/>
    <mergeCell ref="AH38:AH39"/>
    <mergeCell ref="W38:W39"/>
    <mergeCell ref="X38:X39"/>
    <mergeCell ref="Y38:Y39"/>
    <mergeCell ref="Z38:Z39"/>
    <mergeCell ref="AA38:AA39"/>
    <mergeCell ref="AB38:AB39"/>
    <mergeCell ref="AO38:AO39"/>
    <mergeCell ref="AP38:AP39"/>
    <mergeCell ref="M38:M39"/>
    <mergeCell ref="N38:N39"/>
    <mergeCell ref="O38:O39"/>
    <mergeCell ref="P38:P39"/>
    <mergeCell ref="AC38:AC39"/>
    <mergeCell ref="AD38:AD39"/>
    <mergeCell ref="AE38:AE39"/>
    <mergeCell ref="AF38:AF39"/>
    <mergeCell ref="AG38:AG39"/>
    <mergeCell ref="AQ37:AW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C37:J37"/>
    <mergeCell ref="K37:S37"/>
    <mergeCell ref="T37:X37"/>
    <mergeCell ref="Y37:AA37"/>
    <mergeCell ref="AB37:AI37"/>
    <mergeCell ref="AJ37:AP37"/>
    <mergeCell ref="Q38:Q39"/>
    <mergeCell ref="R38:R39"/>
    <mergeCell ref="S38:S39"/>
    <mergeCell ref="T38:T39"/>
    <mergeCell ref="U38:U39"/>
    <mergeCell ref="V38:V39"/>
    <mergeCell ref="K38:K39"/>
    <mergeCell ref="L38:L39"/>
    <mergeCell ref="A32:A33"/>
    <mergeCell ref="Z32:Z33"/>
    <mergeCell ref="AQ32:AQ33"/>
    <mergeCell ref="AT32:AT33"/>
    <mergeCell ref="AQ34:AR34"/>
    <mergeCell ref="AT34:AU34"/>
    <mergeCell ref="A28:A29"/>
    <mergeCell ref="Z28:Z29"/>
    <mergeCell ref="AQ28:AQ29"/>
    <mergeCell ref="AT28:AT29"/>
    <mergeCell ref="A30:A31"/>
    <mergeCell ref="Z30:Z31"/>
    <mergeCell ref="AQ30:AQ31"/>
    <mergeCell ref="AT30:AT31"/>
    <mergeCell ref="A24:A25"/>
    <mergeCell ref="Z24:Z25"/>
    <mergeCell ref="AQ24:AQ25"/>
    <mergeCell ref="AT24:AT25"/>
    <mergeCell ref="A26:A27"/>
    <mergeCell ref="Z26:Z27"/>
    <mergeCell ref="AQ26:AQ27"/>
    <mergeCell ref="AT26:AT27"/>
    <mergeCell ref="A20:A21"/>
    <mergeCell ref="Z20:Z21"/>
    <mergeCell ref="AQ20:AQ21"/>
    <mergeCell ref="AT20:AT21"/>
    <mergeCell ref="A22:A23"/>
    <mergeCell ref="Z22:Z23"/>
    <mergeCell ref="AQ22:AQ23"/>
    <mergeCell ref="AT22:AT23"/>
    <mergeCell ref="A16:A17"/>
    <mergeCell ref="Z16:Z17"/>
    <mergeCell ref="AQ16:AQ17"/>
    <mergeCell ref="AT16:AV16"/>
    <mergeCell ref="AT17:AV17"/>
    <mergeCell ref="Z18:Z19"/>
    <mergeCell ref="AQ18:AQ19"/>
    <mergeCell ref="AT18:AT19"/>
    <mergeCell ref="A12:A13"/>
    <mergeCell ref="Z12:Z13"/>
    <mergeCell ref="AQ12:AQ13"/>
    <mergeCell ref="AT12:AV12"/>
    <mergeCell ref="AT13:AV13"/>
    <mergeCell ref="A14:A15"/>
    <mergeCell ref="Z14:Z15"/>
    <mergeCell ref="AQ14:AQ15"/>
    <mergeCell ref="AT14:AV14"/>
    <mergeCell ref="AT15:AV15"/>
    <mergeCell ref="A18:A19"/>
    <mergeCell ref="A8:A9"/>
    <mergeCell ref="Z8:Z9"/>
    <mergeCell ref="AQ8:AQ9"/>
    <mergeCell ref="AT8:AV8"/>
    <mergeCell ref="AT9:AV9"/>
    <mergeCell ref="A10:A11"/>
    <mergeCell ref="Z10:Z11"/>
    <mergeCell ref="AQ10:AQ11"/>
    <mergeCell ref="AT10:AV10"/>
    <mergeCell ref="AT11:AV11"/>
    <mergeCell ref="A4:A5"/>
    <mergeCell ref="Z4:Z5"/>
    <mergeCell ref="AQ4:AQ5"/>
    <mergeCell ref="AT4:AV4"/>
    <mergeCell ref="AT5:AV5"/>
    <mergeCell ref="A6:A7"/>
    <mergeCell ref="Z6:Z7"/>
    <mergeCell ref="AQ6:AQ7"/>
    <mergeCell ref="AT6:AV6"/>
    <mergeCell ref="AT7:AV7"/>
    <mergeCell ref="AQ2:AS2"/>
    <mergeCell ref="AT2:AV2"/>
    <mergeCell ref="AW2:AW3"/>
    <mergeCell ref="AX2:AX3"/>
    <mergeCell ref="AI2:AI3"/>
    <mergeCell ref="AJ2:AJ3"/>
    <mergeCell ref="AK2:AK3"/>
    <mergeCell ref="AL2:AL3"/>
    <mergeCell ref="AM2:AM3"/>
    <mergeCell ref="AN2:AN3"/>
    <mergeCell ref="AH2:AH3"/>
    <mergeCell ref="W2:W3"/>
    <mergeCell ref="X2:X3"/>
    <mergeCell ref="Y2:Y3"/>
    <mergeCell ref="Z2:Z3"/>
    <mergeCell ref="AA2:AA3"/>
    <mergeCell ref="AB2:AB3"/>
    <mergeCell ref="AO2:AO3"/>
    <mergeCell ref="AP2:AP3"/>
    <mergeCell ref="M2:M3"/>
    <mergeCell ref="N2:N3"/>
    <mergeCell ref="O2:O3"/>
    <mergeCell ref="P2:P3"/>
    <mergeCell ref="AC2:AC3"/>
    <mergeCell ref="AD2:AD3"/>
    <mergeCell ref="AE2:AE3"/>
    <mergeCell ref="AF2:AF3"/>
    <mergeCell ref="AG2:AG3"/>
    <mergeCell ref="AQ1:AW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C1:J1"/>
    <mergeCell ref="K1:S1"/>
    <mergeCell ref="T1:X1"/>
    <mergeCell ref="Y1:AA1"/>
    <mergeCell ref="AB1:AI1"/>
    <mergeCell ref="AJ1:AP1"/>
    <mergeCell ref="Q2:Q3"/>
    <mergeCell ref="R2:R3"/>
    <mergeCell ref="S2:S3"/>
    <mergeCell ref="T2:T3"/>
    <mergeCell ref="U2:U3"/>
    <mergeCell ref="V2:V3"/>
    <mergeCell ref="K2:K3"/>
    <mergeCell ref="L2:L3"/>
  </mergeCells>
  <printOptions horizontalCentered="1"/>
  <pageMargins left="0.5" right="0.5" top="0.75" bottom="0.75" header="0" footer="0"/>
  <pageSetup scale="50" fitToWidth="2" fitToHeight="2" orientation="portrait" r:id="rId1"/>
  <headerFooter>
    <oddHeader xml:space="preserve">&amp;C &amp;R </oddHeader>
    <oddFooter>Page &amp;P of &amp;N</oddFooter>
  </headerFooter>
  <colBreaks count="2" manualBreakCount="2">
    <brk id="27" max="43" man="1"/>
    <brk id="42" max="4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7c885-55df-4c9a-a562-719f56b9bc03" xsi:nil="true"/>
    <lcf76f155ced4ddcb4097134ff3c332f xmlns="efe64085-b863-4cfe-ae3f-0ca63efc940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924376F1C0884B93022A2EB73FF92A" ma:contentTypeVersion="14" ma:contentTypeDescription="Create a new document." ma:contentTypeScope="" ma:versionID="3be248b5d4ce9593c3a440563bb074a5">
  <xsd:schema xmlns:xsd="http://www.w3.org/2001/XMLSchema" xmlns:xs="http://www.w3.org/2001/XMLSchema" xmlns:p="http://schemas.microsoft.com/office/2006/metadata/properties" xmlns:ns2="efe64085-b863-4cfe-ae3f-0ca63efc9406" xmlns:ns3="6147c885-55df-4c9a-a562-719f56b9bc03" targetNamespace="http://schemas.microsoft.com/office/2006/metadata/properties" ma:root="true" ma:fieldsID="eb6d81476124114f8b54aeea7c190c5e" ns2:_="" ns3:_="">
    <xsd:import namespace="efe64085-b863-4cfe-ae3f-0ca63efc9406"/>
    <xsd:import namespace="6147c885-55df-4c9a-a562-719f56b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e64085-b863-4cfe-ae3f-0ca63efc94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6cb6af0-284c-46f5-ae09-ca66bd4597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7c885-55df-4c9a-a562-719f56b9bc0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de78e03-4fcb-468c-9a08-f0a151179677}" ma:internalName="TaxCatchAll" ma:showField="CatchAllData" ma:web="6147c885-55df-4c9a-a562-719f56b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C45A78-869E-48EA-A793-69ED60B62A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C5E9C8-F135-4C20-9DD3-10F658C0AA06}">
  <ds:schemaRefs>
    <ds:schemaRef ds:uri="http://schemas.microsoft.com/office/2006/metadata/properties"/>
    <ds:schemaRef ds:uri="http://schemas.microsoft.com/office/infopath/2007/PartnerControls"/>
    <ds:schemaRef ds:uri="6147c885-55df-4c9a-a562-719f56b9bc03"/>
    <ds:schemaRef ds:uri="efe64085-b863-4cfe-ae3f-0ca63efc9406"/>
  </ds:schemaRefs>
</ds:datastoreItem>
</file>

<file path=customXml/itemProps3.xml><?xml version="1.0" encoding="utf-8"?>
<ds:datastoreItem xmlns:ds="http://schemas.openxmlformats.org/officeDocument/2006/customXml" ds:itemID="{F6A371EF-17FD-4109-8E97-D3AE6868A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e64085-b863-4cfe-ae3f-0ca63efc9406"/>
    <ds:schemaRef ds:uri="6147c885-55df-4c9a-a562-719f56b9b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TAC 186G PRICING PAGES</vt:lpstr>
      <vt:lpstr>'TAC 186G PRICING PAGES'!Print_Area</vt:lpstr>
      <vt:lpstr>'TAC 186G PRICING PAGES'!Print_Titles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Chris</dc:creator>
  <cp:lastModifiedBy>Toothaker, Samantha</cp:lastModifiedBy>
  <cp:lastPrinted>2026-11-05T18:21:49Z</cp:lastPrinted>
  <dcterms:created xsi:type="dcterms:W3CDTF">2019-11-13T23:38:35Z</dcterms:created>
  <dcterms:modified xsi:type="dcterms:W3CDTF">2026-11-05T18:22:52Z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0x0101009D924376F1C0884B93022A2EB73FF92A</vt:lpwstr>
  </property>
  <property fmtid="{D5CDD505-2E9C-101B-9397-08002B2CF9AE}" pid="3" name="Order">
    <vt:r8>558200</vt:r8>
  </property>
  <property fmtid="{D5CDD505-2E9C-101B-9397-08002B2CF9AE}" pid="4" name="MSIP_Label_db9e8ebb-3b4a-454f-a82d-d6d73e55fa8a_Enabled">
    <vt:lpwstr>true</vt:lpwstr>
  </property>
  <property fmtid="{D5CDD505-2E9C-101B-9397-08002B2CF9AE}" pid="5" name="MSIP_Label_db9e8ebb-3b4a-454f-a82d-d6d73e55fa8a_SetDate">
    <vt:lpwstr>2026-09-01T19:05:33Z</vt:lpwstr>
  </property>
  <property fmtid="{D5CDD505-2E9C-101B-9397-08002B2CF9AE}" pid="6" name="MSIP_Label_db9e8ebb-3b4a-454f-a82d-d6d73e55fa8a_Method">
    <vt:lpwstr>Standard</vt:lpwstr>
  </property>
  <property fmtid="{D5CDD505-2E9C-101B-9397-08002B2CF9AE}" pid="7" name="MSIP_Label_db9e8ebb-3b4a-454f-a82d-d6d73e55fa8a_Name">
    <vt:lpwstr>Non-Sensitive</vt:lpwstr>
  </property>
  <property fmtid="{D5CDD505-2E9C-101B-9397-08002B2CF9AE}" pid="8" name="MSIP_Label_db9e8ebb-3b4a-454f-a82d-d6d73e55fa8a_SiteId">
    <vt:lpwstr>79d58ae0-2048-4d8c-9c59-8b1b7dfb4204</vt:lpwstr>
  </property>
  <property fmtid="{D5CDD505-2E9C-101B-9397-08002B2CF9AE}" pid="9" name="MSIP_Label_db9e8ebb-3b4a-454f-a82d-d6d73e55fa8a_ActionId">
    <vt:lpwstr>a998acaa-c470-43d8-bab4-677b8f085e5f</vt:lpwstr>
  </property>
  <property fmtid="{D5CDD505-2E9C-101B-9397-08002B2CF9AE}" pid="10" name="MSIP_Label_db9e8ebb-3b4a-454f-a82d-d6d73e55fa8a_ContentBits">
    <vt:lpwstr>0</vt:lpwstr>
  </property>
  <property fmtid="{D5CDD505-2E9C-101B-9397-08002B2CF9AE}" pid="11" name="MSIP_Label_db9e8ebb-3b4a-454f-a82d-d6d73e55fa8a_Tag">
    <vt:lpwstr>10, 3, 0, 1</vt:lpwstr>
  </property>
  <property fmtid="{D5CDD505-2E9C-101B-9397-08002B2CF9AE}" pid="12" name="MediaServiceImageTags">
    <vt:lpwstr/>
  </property>
  <property fmtid="{D5CDD505-2E9C-101B-9397-08002B2CF9AE}" pid="13" name="ComplianceAssetId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